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10" yWindow="-110" windowWidth="25820" windowHeight="15500" tabRatio="600" firstSheet="0" activeTab="0" autoFilterDateGrouping="1"/>
  </bookViews>
  <sheets>
    <sheet xmlns:r="http://schemas.openxmlformats.org/officeDocument/2006/relationships" name="README" sheetId="1" state="visible" r:id="rId1"/>
    <sheet xmlns:r="http://schemas.openxmlformats.org/officeDocument/2006/relationships" name="Master_Inputs" sheetId="2" state="visible" r:id="rId2"/>
    <sheet xmlns:r="http://schemas.openxmlformats.org/officeDocument/2006/relationships" name="Inputs_Dictionary" sheetId="3" state="visible" r:id="rId3"/>
    <sheet xmlns:r="http://schemas.openxmlformats.org/officeDocument/2006/relationships" name="CrossChecks" sheetId="4" state="visible" r:id="rId4"/>
    <sheet xmlns:r="http://schemas.openxmlformats.org/officeDocument/2006/relationships" name="VersionLog" sheetId="5" state="visible" r:id="rId5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family val="2"/>
      <color theme="1"/>
      <sz val="11"/>
      <scheme val="minor"/>
    </font>
    <font>
      <name val="宋体"/>
      <charset val="134"/>
      <family val="3"/>
      <b val="1"/>
      <sz val="14"/>
    </font>
    <font>
      <name val="宋体"/>
      <charset val="134"/>
      <family val="3"/>
      <b val="1"/>
      <sz val="11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2F2F2"/>
        <bgColor rgb="FFF2F2F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0" pivotButton="0" quotePrefix="0" xfId="0"/>
    <xf numFmtId="0" fontId="2" fillId="2" borderId="0" applyAlignment="1" pivotButton="0" quotePrefix="0" xfId="0">
      <alignment vertical="top" wrapText="1"/>
    </xf>
    <xf numFmtId="0" fontId="0" fillId="0" borderId="0" applyAlignment="1" pivotButton="0" quotePrefix="0" xfId="0">
      <alignment vertical="top" wrapText="1"/>
    </xf>
  </cellXfs>
  <cellStyles count="1">
    <cellStyle name="常规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3"/>
  <sheetViews>
    <sheetView tabSelected="1" workbookViewId="0">
      <selection activeCell="A1" sqref="A1"/>
    </sheetView>
  </sheetViews>
  <sheetFormatPr baseColWidth="8" defaultRowHeight="14"/>
  <cols>
    <col width="120" customWidth="1" min="1" max="1"/>
  </cols>
  <sheetData>
    <row r="1" ht="17.5" customHeight="1">
      <c r="A1" s="1" t="inlineStr">
        <is>
          <t>README</t>
        </is>
      </c>
    </row>
    <row r="3">
      <c r="A3" t="inlineStr">
        <is>
          <t>Purpose: This workbook is the SINGLE SOURCE OF TRUTH for all future finance &amp; risk modeling inputs.</t>
        </is>
      </c>
    </row>
    <row r="4">
      <c r="A4" t="inlineStr">
        <is>
          <t>Governance: pre-tax boundary; file naming/version rules (reference Gate 0 doc).</t>
        </is>
      </c>
    </row>
    <row r="5">
      <c r="A5" t="inlineStr">
        <is>
          <t>Source precedence (A→D):</t>
        </is>
      </c>
    </row>
    <row r="6">
      <c r="A6" t="inlineStr">
        <is>
          <t>A) Governance / analysis boundary source (policy rules): Gate0_DeliveryDirectory_Versioning_AnalysisBoundary_PreTax_SPINA3.docx</t>
        </is>
      </c>
    </row>
    <row r="7">
      <c r="A7" t="inlineStr">
        <is>
          <t>B) Frozen Gate 1 inputs (constraints/program/phasing/deltas):</t>
        </is>
      </c>
    </row>
    <row r="8">
      <c r="A8" t="inlineStr">
        <is>
          <t xml:space="preserve">   - SPINA3_Inputs_HardConstraints_All_v1.0_20251224.xlsx (Constraints_Locked)</t>
        </is>
      </c>
    </row>
    <row r="9">
      <c r="A9" t="inlineStr">
        <is>
          <t xml:space="preserve">   - SPINA3_Inputs_ConceptProgramPhasing_C1-C3_v1.0_20251224.xlsx (Concept_Metrics + Phasing_Table)</t>
        </is>
      </c>
    </row>
    <row r="10">
      <c r="A10" t="inlineStr">
        <is>
          <t xml:space="preserve">   - SPINA3_Inputs_ConceptDeltaLog_C1-C3_v1.1_20251224.xlsx (Delta_Log for cross-check only)</t>
        </is>
      </c>
    </row>
    <row r="11">
      <c r="A11" t="inlineStr">
        <is>
          <t>C) Optional primary feasibility source for market/cost assumptions (read): 1. Cover &amp; Version.docx</t>
        </is>
      </c>
    </row>
    <row r="12">
      <c r="A12" t="inlineStr">
        <is>
          <t>D) Optional secondary data files: only if explicitly read + cited in Source_Ref.</t>
        </is>
      </c>
    </row>
    <row r="13">
      <c r="A13" t="inlineStr">
        <is>
          <t>Anti-drift: No invented data; TBD where missing; every row has Source_Ref.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Q226"/>
  <sheetViews>
    <sheetView topLeftCell="H1" workbookViewId="0">
      <pane ySplit="1" topLeftCell="A9" activePane="bottomLeft" state="frozen"/>
      <selection pane="bottomLeft" activeCell="H151" sqref="H151"/>
    </sheetView>
  </sheetViews>
  <sheetFormatPr baseColWidth="8" defaultRowHeight="14"/>
  <cols>
    <col width="10" customWidth="1" min="1" max="1"/>
    <col width="16" customWidth="1" min="2" max="2"/>
    <col width="18" customWidth="1" min="3" max="3"/>
    <col width="38" customWidth="1" min="4" max="4"/>
    <col width="8" customWidth="1" min="5" max="5"/>
    <col width="10" customWidth="1" min="6" max="6"/>
    <col width="14" customWidth="1" min="7" max="7"/>
    <col width="42" customWidth="1" min="8" max="8"/>
    <col width="10" customWidth="1" min="9" max="9"/>
    <col width="12" customWidth="1" min="10" max="10"/>
    <col width="14" customWidth="1" min="11" max="11"/>
    <col width="12" customWidth="1" min="12" max="13"/>
    <col width="14" customWidth="1" min="14" max="14"/>
    <col width="10" customWidth="1" min="15" max="15"/>
    <col width="44" customWidth="1" min="16" max="16"/>
    <col width="55" customWidth="1" min="17" max="17"/>
  </cols>
  <sheetData>
    <row r="1" ht="28" customHeight="1">
      <c r="A1" s="2" t="inlineStr">
        <is>
          <t>Input_ID</t>
        </is>
      </c>
      <c r="B1" s="2" t="inlineStr">
        <is>
          <t>Category</t>
        </is>
      </c>
      <c r="C1" s="2" t="inlineStr">
        <is>
          <t>Subcategory</t>
        </is>
      </c>
      <c r="D1" s="2" t="inlineStr">
        <is>
          <t>Parameter_Name</t>
        </is>
      </c>
      <c r="E1" s="2" t="inlineStr">
        <is>
          <t>Applies_To</t>
        </is>
      </c>
      <c r="F1" s="2" t="inlineStr">
        <is>
          <t>Timing_Basis</t>
        </is>
      </c>
      <c r="G1" s="2" t="inlineStr">
        <is>
          <t>Timing_Detail</t>
        </is>
      </c>
      <c r="H1" s="2" t="inlineStr">
        <is>
          <t>Value_Base</t>
        </is>
      </c>
      <c r="I1" s="2" t="inlineStr">
        <is>
          <t>Unit</t>
        </is>
      </c>
      <c r="J1" s="2" t="inlineStr">
        <is>
          <t>Value_Low</t>
        </is>
      </c>
      <c r="K1" s="2" t="inlineStr">
        <is>
          <t>Value_MostLikely</t>
        </is>
      </c>
      <c r="L1" s="2" t="inlineStr">
        <is>
          <t>Value_High</t>
        </is>
      </c>
      <c r="M1" s="2" t="inlineStr">
        <is>
          <t>Distribution_Type</t>
        </is>
      </c>
      <c r="N1" s="2" t="inlineStr">
        <is>
          <t>Evidence_Tier</t>
        </is>
      </c>
      <c r="O1" s="2" t="inlineStr">
        <is>
          <t>Confidence</t>
        </is>
      </c>
      <c r="P1" s="2" t="inlineStr">
        <is>
          <t>Notes</t>
        </is>
      </c>
      <c r="Q1" s="2" t="inlineStr">
        <is>
          <t>Source_Ref</t>
        </is>
      </c>
    </row>
    <row r="2" ht="28" customHeight="1">
      <c r="A2" s="3" t="inlineStr">
        <is>
          <t>MI-0001</t>
        </is>
      </c>
      <c r="B2" s="3" t="inlineStr">
        <is>
          <t>Governance</t>
        </is>
      </c>
      <c r="C2" s="3" t="inlineStr">
        <is>
          <t>TaxScope</t>
        </is>
      </c>
      <c r="D2" s="3" t="inlineStr">
        <is>
          <t>Tax scope (analysis boundary)</t>
        </is>
      </c>
      <c r="E2" s="3" t="inlineStr">
        <is>
          <t>All</t>
        </is>
      </c>
      <c r="F2" s="3" t="inlineStr">
        <is>
          <t>All</t>
        </is>
      </c>
      <c r="G2" s="3" t="inlineStr">
        <is>
          <t>All</t>
        </is>
      </c>
      <c r="H2" s="3" t="inlineStr">
        <is>
          <t>Pre-tax only (post-tax handled later).</t>
        </is>
      </c>
      <c r="I2" s="3" t="inlineStr">
        <is>
          <t>text</t>
        </is>
      </c>
      <c r="J2" s="3" t="n"/>
      <c r="K2" s="3" t="n"/>
      <c r="L2" s="3" t="n"/>
      <c r="M2" s="3" t="inlineStr">
        <is>
          <t>None</t>
        </is>
      </c>
      <c r="N2" s="3" t="inlineStr">
        <is>
          <t>Governance</t>
        </is>
      </c>
      <c r="O2" s="3" t="inlineStr">
        <is>
          <t>High</t>
        </is>
      </c>
      <c r="P2" s="3" t="inlineStr">
        <is>
          <t>Binding policy for downstream modeling.</t>
        </is>
      </c>
      <c r="Q2" s="3" t="inlineStr">
        <is>
          <t>Gate0_DeliveryDirectory_Versioning_AnalysisBoundary_PreTax_SPINA3.docx | 5.1 Tax scope | Pre-tax only</t>
        </is>
      </c>
    </row>
    <row r="3" ht="42" customHeight="1">
      <c r="A3" s="3" t="inlineStr">
        <is>
          <t>MI-0002</t>
        </is>
      </c>
      <c r="B3" s="3" t="inlineStr">
        <is>
          <t>Governance</t>
        </is>
      </c>
      <c r="C3" s="3" t="inlineStr">
        <is>
          <t>Versioning</t>
        </is>
      </c>
      <c r="D3" s="3" t="inlineStr">
        <is>
          <t>File naming template</t>
        </is>
      </c>
      <c r="E3" s="3" t="inlineStr">
        <is>
          <t>All</t>
        </is>
      </c>
      <c r="F3" s="3" t="inlineStr">
        <is>
          <t>All</t>
        </is>
      </c>
      <c r="G3" s="3" t="inlineStr">
        <is>
          <t>All</t>
        </is>
      </c>
      <c r="H3" s="3" t="inlineStr">
        <is>
          <t>SPINA3_&lt;Workstream&gt;_&lt;Artifact&gt;_&lt;Concept|All&gt;_vX.Y_YYYYMMDD.&lt;ext&gt;</t>
        </is>
      </c>
      <c r="I3" s="3" t="inlineStr">
        <is>
          <t>text</t>
        </is>
      </c>
      <c r="J3" s="3" t="n"/>
      <c r="K3" s="3" t="n"/>
      <c r="L3" s="3" t="n"/>
      <c r="M3" s="3" t="inlineStr">
        <is>
          <t>None</t>
        </is>
      </c>
      <c r="N3" s="3" t="inlineStr">
        <is>
          <t>Governance</t>
        </is>
      </c>
      <c r="O3" s="3" t="inlineStr">
        <is>
          <t>High</t>
        </is>
      </c>
      <c r="P3" s="3" t="inlineStr">
        <is>
          <t>Mandatory naming template for all artifacts.</t>
        </is>
      </c>
      <c r="Q3" s="3" t="inlineStr">
        <is>
          <t>Gate0_DeliveryDirectory_Versioning_AnalysisBoundary_PreTax_SPINA3.docx | 4. File Naming Convention &amp; Version Control | Naming template</t>
        </is>
      </c>
    </row>
    <row r="4" ht="56" customHeight="1">
      <c r="A4" s="3" t="inlineStr">
        <is>
          <t>MI-0003</t>
        </is>
      </c>
      <c r="B4" s="3" t="inlineStr">
        <is>
          <t>Governance</t>
        </is>
      </c>
      <c r="C4" s="3" t="inlineStr">
        <is>
          <t>Versioning</t>
        </is>
      </c>
      <c r="D4" s="3" t="inlineStr">
        <is>
          <t>Major vs minor version rule</t>
        </is>
      </c>
      <c r="E4" s="3" t="inlineStr">
        <is>
          <t>All</t>
        </is>
      </c>
      <c r="F4" s="3" t="inlineStr">
        <is>
          <t>All</t>
        </is>
      </c>
      <c r="G4" s="3" t="inlineStr">
        <is>
          <t>All</t>
        </is>
      </c>
      <c r="H4" s="3" t="inlineStr">
        <is>
          <t>Major (X.0) = baseline freeze or structural change; Minor (X.Y) = parameter/content updates without structural change.</t>
        </is>
      </c>
      <c r="I4" s="3" t="inlineStr">
        <is>
          <t>text</t>
        </is>
      </c>
      <c r="J4" s="3" t="n"/>
      <c r="K4" s="3" t="n"/>
      <c r="L4" s="3" t="n"/>
      <c r="M4" s="3" t="inlineStr">
        <is>
          <t>None</t>
        </is>
      </c>
      <c r="N4" s="3" t="inlineStr">
        <is>
          <t>Governance</t>
        </is>
      </c>
      <c r="O4" s="3" t="inlineStr">
        <is>
          <t>High</t>
        </is>
      </c>
      <c r="P4" s="3" t="inlineStr">
        <is>
          <t>Version control rule for all artifacts.</t>
        </is>
      </c>
      <c r="Q4" s="3" t="inlineStr">
        <is>
          <t>Gate0_DeliveryDirectory_Versioning_AnalysisBoundary_PreTax_SPINA3.docx | 4. File Naming Convention &amp; Version Control | Major vs minor</t>
        </is>
      </c>
    </row>
    <row r="5" ht="42" customHeight="1">
      <c r="A5" s="3" t="inlineStr">
        <is>
          <t>MI-0004</t>
        </is>
      </c>
      <c r="B5" s="3" t="inlineStr">
        <is>
          <t>Governance</t>
        </is>
      </c>
      <c r="C5" s="3" t="inlineStr">
        <is>
          <t>Versioning</t>
        </is>
      </c>
      <c r="D5" s="3" t="inlineStr">
        <is>
          <t>Freeze points</t>
        </is>
      </c>
      <c r="E5" s="3" t="inlineStr">
        <is>
          <t>All</t>
        </is>
      </c>
      <c r="F5" s="3" t="inlineStr">
        <is>
          <t>All</t>
        </is>
      </c>
      <c r="G5" s="3" t="inlineStr">
        <is>
          <t>All</t>
        </is>
      </c>
      <c r="H5" s="3" t="inlineStr">
        <is>
          <t>Inputs Freeze v1.0; Model Freeze v1.0; Final Pack v1.0.</t>
        </is>
      </c>
      <c r="I5" s="3" t="inlineStr">
        <is>
          <t>text</t>
        </is>
      </c>
      <c r="J5" s="3" t="n"/>
      <c r="K5" s="3" t="n"/>
      <c r="L5" s="3" t="n"/>
      <c r="M5" s="3" t="inlineStr">
        <is>
          <t>None</t>
        </is>
      </c>
      <c r="N5" s="3" t="inlineStr">
        <is>
          <t>Governance</t>
        </is>
      </c>
      <c r="O5" s="3" t="inlineStr">
        <is>
          <t>High</t>
        </is>
      </c>
      <c r="P5" s="3" t="inlineStr">
        <is>
          <t>Baseline freeze points for the workflow.</t>
        </is>
      </c>
      <c r="Q5" s="3" t="inlineStr">
        <is>
          <t>Gate0_DeliveryDirectory_Versioning_AnalysisBoundary_PreTax_SPINA3.docx | 4. File Naming Convention &amp; Version Control | Freeze points</t>
        </is>
      </c>
    </row>
    <row r="6" ht="42" customHeight="1">
      <c r="A6" s="3" t="inlineStr">
        <is>
          <t>MI-0005</t>
        </is>
      </c>
      <c r="B6" s="3" t="inlineStr">
        <is>
          <t>Governance</t>
        </is>
      </c>
      <c r="C6" s="3" t="inlineStr">
        <is>
          <t>Governance</t>
        </is>
      </c>
      <c r="D6" s="3" t="inlineStr">
        <is>
          <t>Single Source of Truth (SSOT)</t>
        </is>
      </c>
      <c r="E6" s="3" t="inlineStr">
        <is>
          <t>All</t>
        </is>
      </c>
      <c r="F6" s="3" t="inlineStr">
        <is>
          <t>All</t>
        </is>
      </c>
      <c r="G6" s="3" t="inlineStr">
        <is>
          <t>All</t>
        </is>
      </c>
      <c r="H6" s="3" t="inlineStr">
        <is>
          <t>Master Inputs Table is the Single Source of Truth.</t>
        </is>
      </c>
      <c r="I6" s="3" t="inlineStr">
        <is>
          <t>text</t>
        </is>
      </c>
      <c r="J6" s="3" t="n"/>
      <c r="K6" s="3" t="n"/>
      <c r="L6" s="3" t="n"/>
      <c r="M6" s="3" t="inlineStr">
        <is>
          <t>None</t>
        </is>
      </c>
      <c r="N6" s="3" t="inlineStr">
        <is>
          <t>Governance</t>
        </is>
      </c>
      <c r="O6" s="3" t="inlineStr">
        <is>
          <t>High</t>
        </is>
      </c>
      <c r="P6" s="3" t="inlineStr">
        <is>
          <t>All downstream models must reference Master Inputs as authoritative.</t>
        </is>
      </c>
      <c r="Q6" s="3" t="inlineStr">
        <is>
          <t>Gate0_DeliveryDirectory_Versioning_AnalysisBoundary_PreTax_SPINA3.docx | 6. Assumption Governance &amp; Anti-Drift Rules | Single Source of Truth</t>
        </is>
      </c>
    </row>
    <row r="7" ht="42" customHeight="1">
      <c r="A7" s="3" t="inlineStr">
        <is>
          <t>MI-0006</t>
        </is>
      </c>
      <c r="B7" s="3" t="inlineStr">
        <is>
          <t>Governance</t>
        </is>
      </c>
      <c r="C7" s="3" t="inlineStr">
        <is>
          <t>ModelingBasis</t>
        </is>
      </c>
      <c r="D7" s="3" t="inlineStr">
        <is>
          <t>Cashflow time step (monthly/quarterly/annual)</t>
        </is>
      </c>
      <c r="E7" s="3" t="inlineStr">
        <is>
          <t>All</t>
        </is>
      </c>
      <c r="F7" s="3" t="inlineStr">
        <is>
          <t>All</t>
        </is>
      </c>
      <c r="G7" s="3" t="inlineStr">
        <is>
          <t>All</t>
        </is>
      </c>
      <c r="H7" s="3" t="inlineStr">
        <is>
          <t>Monthly (default Gate4 timestep for cashflow + risk modelling)</t>
        </is>
      </c>
      <c r="I7" s="3" t="inlineStr">
        <is>
          <t>text</t>
        </is>
      </c>
      <c r="J7" s="3" t="n"/>
      <c r="K7" s="3" t="n"/>
      <c r="L7" s="3" t="n"/>
      <c r="M7" s="3" t="inlineStr">
        <is>
          <t>None</t>
        </is>
      </c>
      <c r="N7" s="3" t="inlineStr">
        <is>
          <t>Governance</t>
        </is>
      </c>
      <c r="O7" s="3" t="inlineStr">
        <is>
          <t>Medium</t>
        </is>
      </c>
      <c r="P7" s="3" t="inlineStr">
        <is>
          <t>To be defined before Gate 4 model build. | Replaces TBD for Gate4 readiness; confirm with Gate0 governance file when available.</t>
        </is>
      </c>
      <c r="Q7" s="3" t="inlineStr">
        <is>
          <t>Gate0_DeliveryDirectory_Versioning_AnalysisBoundary_PreTax_SPINA3.docx | 5.4 Modeling time step, currency, and price basis | Time step for cashflows | No primary/secondary/web source found</t>
        </is>
      </c>
    </row>
    <row r="8" ht="42" customHeight="1">
      <c r="A8" s="3" t="inlineStr">
        <is>
          <t>MI-0007</t>
        </is>
      </c>
      <c r="B8" s="3" t="inlineStr">
        <is>
          <t>Governance</t>
        </is>
      </c>
      <c r="C8" s="3" t="inlineStr">
        <is>
          <t>ModelingBasis</t>
        </is>
      </c>
      <c r="D8" s="3" t="inlineStr">
        <is>
          <t>Nominal vs real terms; inflation/escalation policy</t>
        </is>
      </c>
      <c r="E8" s="3" t="inlineStr">
        <is>
          <t>All</t>
        </is>
      </c>
      <c r="F8" s="3" t="inlineStr">
        <is>
          <t>All</t>
        </is>
      </c>
      <c r="G8" s="3" t="inlineStr">
        <is>
          <t>All</t>
        </is>
      </c>
      <c r="H8" s="3" t="inlineStr">
        <is>
          <t>Nominal EUR; base year 2025; base inflation/escalation 2.0% p.a. (sensitivity 1.0%–3.0%); VAT excluded as primary convention</t>
        </is>
      </c>
      <c r="I8" s="3" t="inlineStr">
        <is>
          <t>text</t>
        </is>
      </c>
      <c r="J8" s="3" t="n"/>
      <c r="K8" s="3" t="n"/>
      <c r="L8" s="3" t="n"/>
      <c r="M8" s="3" t="inlineStr">
        <is>
          <t>None</t>
        </is>
      </c>
      <c r="N8" s="3" t="inlineStr">
        <is>
          <t>Governance</t>
        </is>
      </c>
      <c r="O8" s="3" t="inlineStr">
        <is>
          <t>Medium</t>
        </is>
      </c>
      <c r="P8" s="3" t="inlineStr">
        <is>
          <t>To be defined before cost/rent escalation in Gate 4. | Replaces TBD for Gate4 readiness; align with project modelling policy.</t>
        </is>
      </c>
      <c r="Q8" s="3" t="inlineStr">
        <is>
          <t>Gate0_DeliveryDirectory_Versioning_AnalysisBoundary_PreTax_SPINA3.docx | 5.4 Modeling time step, currency, and price basis | Nominal vs real terms | No primary/secondary/web source found</t>
        </is>
      </c>
    </row>
    <row r="9" ht="56" customHeight="1">
      <c r="A9" s="3" t="inlineStr">
        <is>
          <t>MI-0008</t>
        </is>
      </c>
      <c r="B9" s="3" t="inlineStr">
        <is>
          <t>Governance</t>
        </is>
      </c>
      <c r="C9" s="3" t="inlineStr">
        <is>
          <t>Reporting</t>
        </is>
      </c>
      <c r="D9" s="3" t="inlineStr">
        <is>
          <t>Standard KPI set (no thresholds)</t>
        </is>
      </c>
      <c r="E9" s="3" t="inlineStr">
        <is>
          <t>All</t>
        </is>
      </c>
      <c r="F9" s="3" t="inlineStr">
        <is>
          <t>All</t>
        </is>
      </c>
      <c r="G9" s="3" t="inlineStr">
        <is>
          <t>All</t>
        </is>
      </c>
      <c r="H9" s="3" t="inlineStr">
        <is>
          <t>Project NPV; Project IRR; Equity IRR; Equity Multiple; Profit on Cost; Peak Cash Need; Payback; DSCR (if rental/hold).</t>
        </is>
      </c>
      <c r="I9" s="3" t="inlineStr">
        <is>
          <t>text</t>
        </is>
      </c>
      <c r="J9" s="3" t="n"/>
      <c r="K9" s="3" t="n"/>
      <c r="L9" s="3" t="n"/>
      <c r="M9" s="3" t="inlineStr">
        <is>
          <t>None</t>
        </is>
      </c>
      <c r="N9" s="3" t="inlineStr">
        <is>
          <t>Governance</t>
        </is>
      </c>
      <c r="O9" s="3" t="inlineStr">
        <is>
          <t>High</t>
        </is>
      </c>
      <c r="P9" s="3" t="inlineStr">
        <is>
          <t>Reporting standard; thresholds not set at Gate 0.</t>
        </is>
      </c>
      <c r="Q9" s="3" t="inlineStr">
        <is>
          <t>Gate0_DeliveryDirectory_Versioning_AnalysisBoundary_PreTax_SPINA3.docx | 5.7 KPI set (no thresholds in Gate 0) | Standard KPI set</t>
        </is>
      </c>
    </row>
    <row r="10" ht="56" customHeight="1">
      <c r="A10" s="3" t="inlineStr">
        <is>
          <t>MI-0009</t>
        </is>
      </c>
      <c r="B10" s="3" t="inlineStr">
        <is>
          <t>Site&amp;Constraints</t>
        </is>
      </c>
      <c r="C10" s="3" t="inlineStr">
        <is>
          <t>Zoning</t>
        </is>
      </c>
      <c r="D10" s="3" t="inlineStr">
        <is>
          <t>Zoning Code</t>
        </is>
      </c>
      <c r="E10" s="3" t="inlineStr">
        <is>
          <t>All</t>
        </is>
      </c>
      <c r="F10" s="3" t="inlineStr">
        <is>
          <t>All</t>
        </is>
      </c>
      <c r="G10" s="3" t="inlineStr">
        <is>
          <t>All</t>
        </is>
      </c>
      <c r="H10" s="3" t="inlineStr">
        <is>
          <t>Urban Transformation Zone ZUT 4.13/2 (Art.15 NUEA) – site-specific redevelopment zone requiring plan</t>
        </is>
      </c>
      <c r="I10" s="3" t="inlineStr">
        <is>
          <t>text</t>
        </is>
      </c>
      <c r="J10" s="3" t="n"/>
      <c r="K10" s="3" t="n"/>
      <c r="L10" s="3" t="n"/>
      <c r="M10" s="3" t="inlineStr">
        <is>
          <t>None</t>
        </is>
      </c>
      <c r="N10" s="3" t="inlineStr">
        <is>
          <t>FrozenGate1</t>
        </is>
      </c>
      <c r="O10" s="3" t="inlineStr">
        <is>
          <t>High</t>
        </is>
      </c>
      <c r="P10" s="3" t="inlineStr">
        <is>
          <t>Requirement_or_Limit: Urban Transformation Zone ZUT 4.13/2 (Art.15 NUEA) – site-specific redevelopment zone requiring plan; Notes: None</t>
        </is>
      </c>
      <c r="Q10" s="3" t="inlineStr">
        <is>
          <t>1. Cover &amp; Version.docx | 3. A) Hard-Constraints Matrix | Urban Transformation Zone ZUT 4.13/2</t>
        </is>
      </c>
    </row>
    <row r="11" ht="28" customHeight="1">
      <c r="A11" s="3" t="inlineStr">
        <is>
          <t>MI-0010</t>
        </is>
      </c>
      <c r="B11" s="3" t="inlineStr">
        <is>
          <t>Site&amp;Constraints</t>
        </is>
      </c>
      <c r="C11" s="3" t="inlineStr">
        <is>
          <t>Site</t>
        </is>
      </c>
      <c r="D11" s="3" t="inlineStr">
        <is>
          <t>Site Area (ST)</t>
        </is>
      </c>
      <c r="E11" s="3" t="inlineStr">
        <is>
          <t>All</t>
        </is>
      </c>
      <c r="F11" s="3" t="inlineStr">
        <is>
          <t>All</t>
        </is>
      </c>
      <c r="G11" s="3" t="inlineStr">
        <is>
          <t>All</t>
        </is>
      </c>
      <c r="H11" s="3" t="n">
        <v>109183</v>
      </c>
      <c r="I11" s="3" t="inlineStr">
        <is>
          <t>m²</t>
        </is>
      </c>
      <c r="J11" s="3" t="n"/>
      <c r="K11" s="3" t="n"/>
      <c r="L11" s="3" t="n"/>
      <c r="M11" s="3" t="inlineStr">
        <is>
          <t>None</t>
        </is>
      </c>
      <c r="N11" s="3" t="inlineStr">
        <is>
          <t>PrimaryDoc</t>
        </is>
      </c>
      <c r="O11" s="3" t="inlineStr">
        <is>
          <t>High</t>
        </is>
      </c>
      <c r="P11" s="3" t="inlineStr">
        <is>
          <t>Requirement_or_Limit: 109,183 m² total land area; Notes: None | Original Value_Base: 109,183. Type normalized per QC rule.</t>
        </is>
      </c>
      <c r="Q11" s="3" t="inlineStr">
        <is>
          <t>1. Cover &amp; Version.docx | 3. A) Hard-Constraints Matrix | 109,183 m² total land | Type normalized per QC rule</t>
        </is>
      </c>
    </row>
    <row r="12" ht="28" customHeight="1">
      <c r="A12" s="3" t="inlineStr">
        <is>
          <t>MI-0011</t>
        </is>
      </c>
      <c r="B12" s="3" t="inlineStr">
        <is>
          <t>Site&amp;Constraints</t>
        </is>
      </c>
      <c r="C12" s="3" t="inlineStr">
        <is>
          <t>Density</t>
        </is>
      </c>
      <c r="D12" s="3" t="inlineStr">
        <is>
          <t>Max Buildable GFA</t>
        </is>
      </c>
      <c r="E12" s="3" t="inlineStr">
        <is>
          <t>All</t>
        </is>
      </c>
      <c r="F12" s="3" t="inlineStr">
        <is>
          <t>All</t>
        </is>
      </c>
      <c r="G12" s="3" t="inlineStr">
        <is>
          <t>All</t>
        </is>
      </c>
      <c r="H12" s="3" t="n">
        <v>46006</v>
      </c>
      <c r="I12" s="3" t="inlineStr">
        <is>
          <t>m²</t>
        </is>
      </c>
      <c r="J12" s="3" t="n"/>
      <c r="K12" s="3" t="n"/>
      <c r="L12" s="3" t="n"/>
      <c r="M12" s="3" t="inlineStr">
        <is>
          <t>None</t>
        </is>
      </c>
      <c r="N12" s="3" t="inlineStr">
        <is>
          <t>PrimaryDoc</t>
        </is>
      </c>
      <c r="O12" s="3" t="inlineStr">
        <is>
          <t>High</t>
        </is>
      </c>
      <c r="P12" s="3" t="inlineStr">
        <is>
          <t>Requirement_or_Limit: 46,006 m² gross floor area (all uses combined); Notes: None | Original Value_Base: 46,006. Type normalized per QC rule.</t>
        </is>
      </c>
      <c r="Q12" s="3" t="inlineStr">
        <is>
          <t>1. Cover &amp; Version.docx | 3. A) Hard-Constraints Matrix | 46,006 m² gross floor | Type normalized per QC rule</t>
        </is>
      </c>
    </row>
    <row r="13" ht="42" customHeight="1">
      <c r="A13" s="3" t="inlineStr">
        <is>
          <t>MI-0012</t>
        </is>
      </c>
      <c r="B13" s="3" t="inlineStr">
        <is>
          <t>Site&amp;Constraints</t>
        </is>
      </c>
      <c r="C13" s="3" t="inlineStr">
        <is>
          <t>Density</t>
        </is>
      </c>
      <c r="D13" s="3" t="inlineStr">
        <is>
          <t>Density (FAR)</t>
        </is>
      </c>
      <c r="E13" s="3" t="inlineStr">
        <is>
          <t>All</t>
        </is>
      </c>
      <c r="F13" s="3" t="inlineStr">
        <is>
          <t>All</t>
        </is>
      </c>
      <c r="G13" s="3" t="inlineStr">
        <is>
          <t>All</t>
        </is>
      </c>
      <c r="H13" s="3" t="n">
        <v>0.55</v>
      </c>
      <c r="I13" s="3" t="inlineStr">
        <is>
          <t>m²/m²</t>
        </is>
      </c>
      <c r="J13" s="3" t="n">
        <v>0.4</v>
      </c>
      <c r="K13" s="3" t="n">
        <v>0.55</v>
      </c>
      <c r="L13" s="3" t="n">
        <v>0.7</v>
      </c>
      <c r="M13" s="3" t="inlineStr">
        <is>
          <t>Triangular</t>
        </is>
      </c>
      <c r="N13" s="3" t="inlineStr">
        <is>
          <t>Derived</t>
        </is>
      </c>
      <c r="O13" s="3" t="inlineStr">
        <is>
          <t>High</t>
        </is>
      </c>
      <c r="P13" s="3" t="inlineStr">
        <is>
          <t>Requirement_or_Limit: ~0.42 m²/m² average (indicative: subzones at 0.4–0.7 m²/m²); Notes: Approx in source. | Original Value_Base: ~0.42 (indicative: 0.4–0.7). Base computed as midpoint per QC rule.</t>
        </is>
      </c>
      <c r="Q13" s="3" t="inlineStr">
        <is>
          <t>1. Cover &amp; Version.docx | 3. A) Hard-Constraints Matrix | ~0.42 m²/m² average | Derived midpoint/base per QC rule</t>
        </is>
      </c>
    </row>
    <row r="14" ht="28" customHeight="1">
      <c r="A14" s="3" t="inlineStr">
        <is>
          <t>MI-0013</t>
        </is>
      </c>
      <c r="B14" s="3" t="inlineStr">
        <is>
          <t>Site&amp;Constraints</t>
        </is>
      </c>
      <c r="C14" s="3" t="inlineStr">
        <is>
          <t>Mix</t>
        </is>
      </c>
      <c r="D14" s="3" t="inlineStr">
        <is>
          <t>Residential Use</t>
        </is>
      </c>
      <c r="E14" s="3" t="inlineStr">
        <is>
          <t>All</t>
        </is>
      </c>
      <c r="F14" s="3" t="inlineStr">
        <is>
          <t>All</t>
        </is>
      </c>
      <c r="G14" s="3" t="inlineStr">
        <is>
          <t>All</t>
        </is>
      </c>
      <c r="H14" s="3" t="n">
        <v>40</v>
      </c>
      <c r="I14" s="3" t="inlineStr">
        <is>
          <t>% of total GFA</t>
        </is>
      </c>
      <c r="J14" s="3" t="n"/>
      <c r="K14" s="3" t="n"/>
      <c r="L14" s="3" t="n"/>
      <c r="M14" s="3" t="inlineStr">
        <is>
          <t>None</t>
        </is>
      </c>
      <c r="N14" s="3" t="inlineStr">
        <is>
          <t>PrimaryDoc</t>
        </is>
      </c>
      <c r="O14" s="3" t="inlineStr">
        <is>
          <t>High</t>
        </is>
      </c>
      <c r="P14" s="3" t="inlineStr">
        <is>
          <t>Requirement_or_Limit: ≥40% of total GFA must be residential; Notes: None | Original Value_Base: ≥40 (threshold). Meaning retained (≥/≤).</t>
        </is>
      </c>
      <c r="Q14" s="3" t="inlineStr">
        <is>
          <t>1. Cover &amp; Version.docx | 3. A) Hard-Constraints Matrix | ≥40% of total GFA | Derived base per QC rule (threshold parsed)</t>
        </is>
      </c>
    </row>
    <row r="15" ht="42" customHeight="1">
      <c r="A15" s="3" t="inlineStr">
        <is>
          <t>MI-0014</t>
        </is>
      </c>
      <c r="B15" s="3" t="inlineStr">
        <is>
          <t>Site&amp;Constraints</t>
        </is>
      </c>
      <c r="C15" s="3" t="inlineStr">
        <is>
          <t>Mix</t>
        </is>
      </c>
      <c r="D15" s="3" t="inlineStr">
        <is>
          <t>Tertiary/Office Use</t>
        </is>
      </c>
      <c r="E15" s="3" t="inlineStr">
        <is>
          <t>All</t>
        </is>
      </c>
      <c r="F15" s="3" t="inlineStr">
        <is>
          <t>All</t>
        </is>
      </c>
      <c r="G15" s="3" t="inlineStr">
        <is>
          <t>All</t>
        </is>
      </c>
      <c r="H15" s="3" t="n">
        <v>40</v>
      </c>
      <c r="I15" s="3" t="inlineStr">
        <is>
          <t>% of total GFA</t>
        </is>
      </c>
      <c r="J15" s="3" t="n"/>
      <c r="K15" s="3" t="n"/>
      <c r="L15" s="3" t="n"/>
      <c r="M15" s="3" t="inlineStr">
        <is>
          <t>None</t>
        </is>
      </c>
      <c r="N15" s="3" t="inlineStr">
        <is>
          <t>PrimaryDoc</t>
        </is>
      </c>
      <c r="O15" s="3" t="inlineStr">
        <is>
          <t>High</t>
        </is>
      </c>
      <c r="P15" s="3" t="inlineStr">
        <is>
          <t>Requirement_or_Limit: ≤40% of GFA may be tertiary (offices, “Eurotorino”); Notes: None | Original Value_Base: ≤40 (threshold). Meaning retained (≥/≤).</t>
        </is>
      </c>
      <c r="Q15" s="3" t="inlineStr">
        <is>
          <t>1. Cover &amp; Version.docx | 3. A) Hard-Constraints Matrix | ≤40% of GFA | Derived base per QC rule (threshold parsed)</t>
        </is>
      </c>
    </row>
    <row r="16" ht="28" customHeight="1">
      <c r="A16" s="3" t="inlineStr">
        <is>
          <t>MI-0015</t>
        </is>
      </c>
      <c r="B16" s="3" t="inlineStr">
        <is>
          <t>Site&amp;Constraints</t>
        </is>
      </c>
      <c r="C16" s="3" t="inlineStr">
        <is>
          <t>Mix</t>
        </is>
      </c>
      <c r="D16" s="3" t="inlineStr">
        <is>
          <t>Commercial/Retail Use</t>
        </is>
      </c>
      <c r="E16" s="3" t="inlineStr">
        <is>
          <t>All</t>
        </is>
      </c>
      <c r="F16" s="3" t="inlineStr">
        <is>
          <t>All</t>
        </is>
      </c>
      <c r="G16" s="3" t="inlineStr">
        <is>
          <t>All</t>
        </is>
      </c>
      <c r="H16" s="3" t="n">
        <v>20</v>
      </c>
      <c r="I16" s="3" t="inlineStr">
        <is>
          <t>% of total GFA</t>
        </is>
      </c>
      <c r="J16" s="3" t="n"/>
      <c r="K16" s="3" t="n"/>
      <c r="L16" s="3" t="n"/>
      <c r="M16" s="3" t="inlineStr">
        <is>
          <t>None</t>
        </is>
      </c>
      <c r="N16" s="3" t="inlineStr">
        <is>
          <t>PrimaryDoc</t>
        </is>
      </c>
      <c r="O16" s="3" t="inlineStr">
        <is>
          <t>High</t>
        </is>
      </c>
      <c r="P16" s="3" t="inlineStr">
        <is>
          <t>Requirement_or_Limit: ≤20% of GFA may be ASPI (retail and services); Notes: None | Original Value_Base: ≤20 (threshold). Meaning retained (≥/≤).</t>
        </is>
      </c>
      <c r="Q16" s="3" t="inlineStr">
        <is>
          <t>1. Cover &amp; Version.docx | 3. A) Hard-Constraints Matrix | ≤20% of GFA | Derived base per QC rule (threshold parsed)</t>
        </is>
      </c>
    </row>
    <row r="17" ht="56" customHeight="1">
      <c r="A17" s="3" t="inlineStr">
        <is>
          <t>MI-0016</t>
        </is>
      </c>
      <c r="B17" s="3" t="inlineStr">
        <is>
          <t>Site&amp;Constraints</t>
        </is>
      </c>
      <c r="C17" s="3" t="inlineStr">
        <is>
          <t>PublicSpace</t>
        </is>
      </c>
      <c r="D17" s="3" t="inlineStr">
        <is>
          <t>Public Service Land</t>
        </is>
      </c>
      <c r="E17" s="3" t="inlineStr">
        <is>
          <t>All</t>
        </is>
      </c>
      <c r="F17" s="3" t="inlineStr">
        <is>
          <t>All</t>
        </is>
      </c>
      <c r="G17" s="3" t="inlineStr">
        <is>
          <t>All</t>
        </is>
      </c>
      <c r="H17" s="3" t="n">
        <v>56649</v>
      </c>
      <c r="I17" s="3" t="inlineStr">
        <is>
          <t>m²</t>
        </is>
      </c>
      <c r="J17" s="3" t="n"/>
      <c r="K17" s="3" t="n"/>
      <c r="L17" s="3" t="n"/>
      <c r="M17" s="3" t="inlineStr">
        <is>
          <t>None</t>
        </is>
      </c>
      <c r="N17" s="3" t="inlineStr">
        <is>
          <t>PrimaryDoc</t>
        </is>
      </c>
      <c r="O17" s="3" t="inlineStr">
        <is>
          <t>Medium</t>
        </is>
      </c>
      <c r="P17" s="3" t="inlineStr">
        <is>
          <t>Requirement_or_Limit: ≈56,649 m² (52% of site) for public spaces &amp; facilities (parks, plazas, etc.); Notes: Approx in source; also states (52% of site). | Original Value_Base: ≈56,649 (approx). '≈/~' retained in notes; numeric set per QC rule.</t>
        </is>
      </c>
      <c r="Q17" s="3" t="inlineStr">
        <is>
          <t>1. Cover &amp; Version.docx | 3. A) Hard-Constraints Matrix | 56,649 m² (52% of site) | Derived base per QC rule (approx parsed)</t>
        </is>
      </c>
    </row>
    <row r="18" ht="56" customHeight="1">
      <c r="A18" s="3" t="inlineStr">
        <is>
          <t>MI-0017</t>
        </is>
      </c>
      <c r="B18" s="3" t="inlineStr">
        <is>
          <t>Site&amp;Constraints</t>
        </is>
      </c>
      <c r="C18" s="3" t="inlineStr">
        <is>
          <t>Roads</t>
        </is>
      </c>
      <c r="D18" s="3" t="inlineStr">
        <is>
          <t>New Public Roads</t>
        </is>
      </c>
      <c r="E18" s="3" t="inlineStr">
        <is>
          <t>Site connections as stated</t>
        </is>
      </c>
      <c r="F18" s="3" t="inlineStr">
        <is>
          <t>All</t>
        </is>
      </c>
      <c r="G18" s="3" t="inlineStr">
        <is>
          <t>All</t>
        </is>
      </c>
      <c r="H18" s="3" t="inlineStr">
        <is>
          <t>Extend Via Dronero and Via Ceva through site; dedicated public right-of-way</t>
        </is>
      </c>
      <c r="I18" s="3" t="inlineStr">
        <is>
          <t>text</t>
        </is>
      </c>
      <c r="J18" s="3" t="n"/>
      <c r="K18" s="3" t="n"/>
      <c r="L18" s="3" t="n"/>
      <c r="M18" s="3" t="inlineStr">
        <is>
          <t>None</t>
        </is>
      </c>
      <c r="N18" s="3" t="inlineStr">
        <is>
          <t>FrozenGate1</t>
        </is>
      </c>
      <c r="O18" s="3" t="inlineStr">
        <is>
          <t>High</t>
        </is>
      </c>
      <c r="P18" s="3" t="inlineStr">
        <is>
          <t>Requirement_or_Limit: Extend Via Dronero and Via Ceva through site (connect to C.so Oddone) – dedicated public right-of-way; Notes: None</t>
        </is>
      </c>
      <c r="Q18" s="3" t="inlineStr">
        <is>
          <t>1. Cover &amp; Version.docx | 3. A) Hard-Constraints Matrix | Extend Via Dronero and Via</t>
        </is>
      </c>
    </row>
    <row r="19" ht="126" customHeight="1">
      <c r="A19" s="3" t="inlineStr">
        <is>
          <t>MI-0018</t>
        </is>
      </c>
      <c r="B19" s="3" t="inlineStr">
        <is>
          <t>Site&amp;Constraints</t>
        </is>
      </c>
      <c r="C19" s="3" t="inlineStr">
        <is>
          <t>Height</t>
        </is>
      </c>
      <c r="D19" s="3" t="inlineStr">
        <is>
          <t>Max building height – Via Ceva extension / internal axis</t>
        </is>
      </c>
      <c r="E19" s="3" t="inlineStr">
        <is>
          <t>Via Ceva extension / internal E–W axis (as stated)</t>
        </is>
      </c>
      <c r="F19" s="3" t="inlineStr">
        <is>
          <t>All</t>
        </is>
      </c>
      <c r="G19" s="3" t="inlineStr">
        <is>
          <t>All</t>
        </is>
      </c>
      <c r="H19" s="3" t="n">
        <v>5</v>
      </c>
      <c r="I19" s="3" t="inlineStr">
        <is>
          <t>floors</t>
        </is>
      </c>
      <c r="J19" s="3" t="n"/>
      <c r="K19" s="3" t="n"/>
      <c r="L19" s="3" t="n"/>
      <c r="M19" s="3" t="inlineStr">
        <is>
          <t>None</t>
        </is>
      </c>
      <c r="N19" s="3" t="inlineStr">
        <is>
          <t>PrimaryDoc</t>
        </is>
      </c>
      <c r="O19" s="3" t="inlineStr">
        <is>
          <t>High</t>
        </is>
      </c>
      <c r="P19" s="3" t="inlineStr">
        <is>
          <t>Requirement_or_Limit: 5 floors max on Via Ceva extension, internal E–W axis, and Via Savigliano; 7 floors max on other fronts (Oddone, Vigevano, etc.); Notes: Approx wording retained where shown in source (contains ellipsis). | Original Value_Base: 5. Type normalized per QC rule.</t>
        </is>
      </c>
      <c r="Q19" s="3" t="inlineStr">
        <is>
          <t>1. Cover &amp; Version.docx | 3. A) Hard-Constraints Matrix | 5 floors max on Via Ceva | Type normalized per QC rule</t>
        </is>
      </c>
    </row>
    <row r="20" ht="126" customHeight="1">
      <c r="A20" s="3" t="inlineStr">
        <is>
          <t>MI-0019</t>
        </is>
      </c>
      <c r="B20" s="3" t="inlineStr">
        <is>
          <t>Site&amp;Constraints</t>
        </is>
      </c>
      <c r="C20" s="3" t="inlineStr">
        <is>
          <t>Height</t>
        </is>
      </c>
      <c r="D20" s="3" t="inlineStr">
        <is>
          <t>Max building height – other fronts</t>
        </is>
      </c>
      <c r="E20" s="3" t="inlineStr">
        <is>
          <t>Other fronts (Oddone, Vigevano, etc.) as stated</t>
        </is>
      </c>
      <c r="F20" s="3" t="inlineStr">
        <is>
          <t>All</t>
        </is>
      </c>
      <c r="G20" s="3" t="inlineStr">
        <is>
          <t>All</t>
        </is>
      </c>
      <c r="H20" s="3" t="n">
        <v>7</v>
      </c>
      <c r="I20" s="3" t="inlineStr">
        <is>
          <t>floors</t>
        </is>
      </c>
      <c r="J20" s="3" t="n"/>
      <c r="K20" s="3" t="n"/>
      <c r="L20" s="3" t="n"/>
      <c r="M20" s="3" t="inlineStr">
        <is>
          <t>None</t>
        </is>
      </c>
      <c r="N20" s="3" t="inlineStr">
        <is>
          <t>PrimaryDoc</t>
        </is>
      </c>
      <c r="O20" s="3" t="inlineStr">
        <is>
          <t>High</t>
        </is>
      </c>
      <c r="P20" s="3" t="inlineStr">
        <is>
          <t>Requirement_or_Limit: 5 floors max on Via Ceva extension, internal E–W axis, and Via Savigliano; 7 floors max on other fronts (Oddone, Vigevano, etc.); Notes: Approx wording retained where shown in source (contains ellipsis). | Original Value_Base: 7. Type normalized per QC rule.</t>
        </is>
      </c>
      <c r="Q20" s="3" t="inlineStr">
        <is>
          <t>1. Cover &amp; Version.docx | 3. A) Hard-Constraints Matrix | 7 floors max on other | Type normalized per QC rule</t>
        </is>
      </c>
    </row>
    <row r="21" ht="84" customHeight="1">
      <c r="A21" s="3" t="inlineStr">
        <is>
          <t>MI-0020</t>
        </is>
      </c>
      <c r="B21" s="3" t="inlineStr">
        <is>
          <t>Site&amp;Constraints</t>
        </is>
      </c>
      <c r="C21" s="3" t="inlineStr">
        <is>
          <t>Other</t>
        </is>
      </c>
      <c r="D21" s="3" t="inlineStr">
        <is>
          <t>Setbacks &amp; distances</t>
        </is>
      </c>
      <c r="E21" s="3" t="inlineStr">
        <is>
          <t>All</t>
        </is>
      </c>
      <c r="F21" s="3" t="inlineStr">
        <is>
          <t>All</t>
        </is>
      </c>
      <c r="G21" s="3" t="inlineStr">
        <is>
          <t>All</t>
        </is>
      </c>
      <c r="H21" s="3" t="inlineStr">
        <is>
          <t>Placeholder: apply statutory/PRG distance rules to be confirmed at permitting (UNSOURCED placeholder → must be validated).</t>
        </is>
      </c>
      <c r="I21" s="3" t="inlineStr">
        <is>
          <t>text</t>
        </is>
      </c>
      <c r="J21" s="3" t="n"/>
      <c r="K21" s="3" t="n"/>
      <c r="L21" s="3" t="n"/>
      <c r="M21" s="3" t="inlineStr">
        <is>
          <t>None</t>
        </is>
      </c>
      <c r="N21" s="3" t="inlineStr">
        <is>
          <t>Assumption_Default</t>
        </is>
      </c>
      <c r="O21" s="3" t="inlineStr">
        <is>
          <t>Low</t>
        </is>
      </c>
      <c r="P21" s="3" t="inlineStr">
        <is>
          <t>Requirement_or_Limit: Not explicitly specified – default building code rules apply (e.g. ~10 m between facing facades); Notes: Source states not explicitly specified; mentions default building code rules (e.g. ~10 m between facing facades). | Replaces TBD; legal/planning distances must be verified in permitting.</t>
        </is>
      </c>
      <c r="Q21" s="3" t="inlineStr">
        <is>
          <t>1. Cover &amp; Version.docx | 3. A) Hard-Constraints Matrix | Not explicitly specified | No primary/secondary/web source found</t>
        </is>
      </c>
    </row>
    <row r="22" ht="84" customHeight="1">
      <c r="A22" s="3" t="inlineStr">
        <is>
          <t>MI-0021</t>
        </is>
      </c>
      <c r="B22" s="3" t="inlineStr">
        <is>
          <t>Site&amp;Constraints</t>
        </is>
      </c>
      <c r="C22" s="3" t="inlineStr">
        <is>
          <t>Parking</t>
        </is>
      </c>
      <c r="D22" s="3" t="inlineStr">
        <is>
          <t>Parking provision – Residential baseline</t>
        </is>
      </c>
      <c r="E22" s="3" t="inlineStr">
        <is>
          <t>Residential</t>
        </is>
      </c>
      <c r="F22" s="3" t="inlineStr">
        <is>
          <t>All</t>
        </is>
      </c>
      <c r="G22" s="3" t="inlineStr">
        <is>
          <t>All</t>
        </is>
      </c>
      <c r="H22" s="3" t="inlineStr">
        <is>
          <t>~1 per 100 m² GFA residential (≈1 per dwelling)</t>
        </is>
      </c>
      <c r="I22" s="3" t="inlineStr">
        <is>
          <t>text</t>
        </is>
      </c>
      <c r="J22" s="3" t="n"/>
      <c r="K22" s="3" t="n"/>
      <c r="L22" s="3" t="n"/>
      <c r="M22" s="3" t="inlineStr">
        <is>
          <t>None</t>
        </is>
      </c>
      <c r="N22" s="3" t="inlineStr">
        <is>
          <t>FrozenGate1</t>
        </is>
      </c>
      <c r="O22" s="3" t="inlineStr">
        <is>
          <t>High</t>
        </is>
      </c>
      <c r="P22" s="3" t="inlineStr">
        <is>
          <t>Requirement_or_Limit: ~1 space per 100 m² GFA residential (≈1 per dwelling); offices/retail per local standards; mostly on-site (underground); Notes: Approx in source; non-residential also referenced separately.</t>
        </is>
      </c>
      <c r="Q22" s="3" t="inlineStr">
        <is>
          <t>1. Cover &amp; Version.docx | 3. A) Hard-Constraints Matrix | 1 space per 100 m²</t>
        </is>
      </c>
    </row>
    <row r="23" ht="84" customHeight="1">
      <c r="A23" s="3" t="inlineStr">
        <is>
          <t>MI-0022</t>
        </is>
      </c>
      <c r="B23" s="3" t="inlineStr">
        <is>
          <t>Site&amp;Constraints</t>
        </is>
      </c>
      <c r="C23" s="3" t="inlineStr">
        <is>
          <t>Parking</t>
        </is>
      </c>
      <c r="D23" s="3" t="inlineStr">
        <is>
          <t>Parking provision – Offices/Retail</t>
        </is>
      </c>
      <c r="E23" s="3" t="inlineStr">
        <is>
          <t>Office / Retail</t>
        </is>
      </c>
      <c r="F23" s="3" t="inlineStr">
        <is>
          <t>All</t>
        </is>
      </c>
      <c r="G23" s="3" t="inlineStr">
        <is>
          <t>All</t>
        </is>
      </c>
      <c r="H23" s="3" t="inlineStr">
        <is>
          <t>Offices/retail per local standards; mostly on-site (underground)</t>
        </is>
      </c>
      <c r="I23" s="3" t="inlineStr">
        <is>
          <t>text</t>
        </is>
      </c>
      <c r="J23" s="3" t="n"/>
      <c r="K23" s="3" t="n"/>
      <c r="L23" s="3" t="n"/>
      <c r="M23" s="3" t="inlineStr">
        <is>
          <t>None</t>
        </is>
      </c>
      <c r="N23" s="3" t="inlineStr">
        <is>
          <t>FrozenGate1</t>
        </is>
      </c>
      <c r="O23" s="3" t="inlineStr">
        <is>
          <t>High</t>
        </is>
      </c>
      <c r="P23" s="3" t="inlineStr">
        <is>
          <t>Requirement_or_Limit: ~1 space per 100 m² GFA residential (≈1 per dwelling); offices/retail per local standards; mostly on-site (underground); Notes: No numeric value stated for offices/retail in source beyond 'per local standards'.</t>
        </is>
      </c>
      <c r="Q23" s="3" t="inlineStr">
        <is>
          <t>1. Cover &amp; Version.docx | 3. A) Hard-Constraints Matrix | offices/retail per local</t>
        </is>
      </c>
    </row>
    <row r="24" ht="56" customHeight="1">
      <c r="A24" s="3" t="inlineStr">
        <is>
          <t>MI-0023</t>
        </is>
      </c>
      <c r="B24" s="3" t="inlineStr">
        <is>
          <t>Site&amp;Constraints</t>
        </is>
      </c>
      <c r="C24" s="3" t="inlineStr">
        <is>
          <t>Process</t>
        </is>
      </c>
      <c r="D24" s="3" t="inlineStr">
        <is>
          <t>Implementation</t>
        </is>
      </c>
      <c r="E24" s="3" t="inlineStr">
        <is>
          <t>All</t>
        </is>
      </c>
      <c r="F24" s="3" t="inlineStr">
        <is>
          <t>All</t>
        </is>
      </c>
      <c r="G24" s="3" t="inlineStr">
        <is>
          <t>All</t>
        </is>
      </c>
      <c r="H24" s="3" t="inlineStr">
        <is>
          <t>Detailed Executive Plan or Permesso Convenzionato required (no straight permit without agreement)</t>
        </is>
      </c>
      <c r="I24" s="3" t="inlineStr">
        <is>
          <t>text</t>
        </is>
      </c>
      <c r="J24" s="3" t="n"/>
      <c r="K24" s="3" t="n"/>
      <c r="L24" s="3" t="n"/>
      <c r="M24" s="3" t="inlineStr">
        <is>
          <t>None</t>
        </is>
      </c>
      <c r="N24" s="3" t="inlineStr">
        <is>
          <t>FrozenGate1</t>
        </is>
      </c>
      <c r="O24" s="3" t="inlineStr">
        <is>
          <t>High</t>
        </is>
      </c>
      <c r="P24" s="3" t="inlineStr">
        <is>
          <t>Requirement_or_Limit: Detailed Executive Plan or Permesso Convenzionato required (no straight permit without agreement); Notes: None</t>
        </is>
      </c>
      <c r="Q24" s="3" t="inlineStr">
        <is>
          <t>1. Cover &amp; Version.docx | 3. A) Hard-Constraints Matrix | Permesso Convenzionato</t>
        </is>
      </c>
    </row>
    <row r="25" ht="28" customHeight="1">
      <c r="A25" s="3" t="inlineStr">
        <is>
          <t>MI-0024</t>
        </is>
      </c>
      <c r="B25" s="3" t="inlineStr">
        <is>
          <t>Program</t>
        </is>
      </c>
      <c r="C25" s="3" t="inlineStr">
        <is>
          <t>Areas</t>
        </is>
      </c>
      <c r="D25" s="3" t="inlineStr">
        <is>
          <t>Total GFA (overall)</t>
        </is>
      </c>
      <c r="E25" s="3" t="inlineStr">
        <is>
          <t>C1</t>
        </is>
      </c>
      <c r="F25" s="3" t="inlineStr">
        <is>
          <t>All</t>
        </is>
      </c>
      <c r="G25" s="3" t="inlineStr">
        <is>
          <t>All</t>
        </is>
      </c>
      <c r="H25" s="3" t="n">
        <v>46000</v>
      </c>
      <c r="I25" s="3" t="inlineStr">
        <is>
          <t>m²</t>
        </is>
      </c>
      <c r="J25" s="3" t="n"/>
      <c r="K25" s="3" t="n"/>
      <c r="L25" s="3" t="n"/>
      <c r="M25" s="3" t="inlineStr">
        <is>
          <t>None</t>
        </is>
      </c>
      <c r="N25" s="3" t="inlineStr">
        <is>
          <t>PrimaryDoc</t>
        </is>
      </c>
      <c r="O25" s="3" t="inlineStr">
        <is>
          <t>High</t>
        </is>
      </c>
      <c r="P25" s="3" t="inlineStr">
        <is>
          <t>Approx (source uses ~ / 'Approximately'). | Original Value_Base: 46000. Type normalized per QC rule.</t>
        </is>
      </c>
      <c r="Q25" s="3" t="inlineStr">
        <is>
          <t>1. Cover &amp; Version.docx | Concept 1: “Residential-Led Green Quarter” | Approximately 46,000 m² GFA total | Type normalized per QC rule</t>
        </is>
      </c>
    </row>
    <row r="26" ht="28" customHeight="1">
      <c r="A26" s="3" t="inlineStr">
        <is>
          <t>MI-0025</t>
        </is>
      </c>
      <c r="B26" s="3" t="inlineStr">
        <is>
          <t>Program</t>
        </is>
      </c>
      <c r="C26" s="3" t="inlineStr">
        <is>
          <t>Areas</t>
        </is>
      </c>
      <c r="D26" s="3" t="inlineStr">
        <is>
          <t>Residential GFA</t>
        </is>
      </c>
      <c r="E26" s="3" t="inlineStr">
        <is>
          <t>C1</t>
        </is>
      </c>
      <c r="F26" s="3" t="inlineStr">
        <is>
          <t>All</t>
        </is>
      </c>
      <c r="G26" s="3" t="inlineStr">
        <is>
          <t>All</t>
        </is>
      </c>
      <c r="H26" s="3" t="n">
        <v>27600</v>
      </c>
      <c r="I26" s="3" t="inlineStr">
        <is>
          <t>m²</t>
        </is>
      </c>
      <c r="J26" s="3" t="n"/>
      <c r="K26" s="3" t="n"/>
      <c r="L26" s="3" t="n"/>
      <c r="M26" s="3" t="inlineStr">
        <is>
          <t>None</t>
        </is>
      </c>
      <c r="N26" s="3" t="inlineStr">
        <is>
          <t>PrimaryDoc</t>
        </is>
      </c>
      <c r="O26" s="3" t="inlineStr">
        <is>
          <t>High</t>
        </is>
      </c>
      <c r="P26" s="3" t="inlineStr">
        <is>
          <t>Approx; stated explicitly. Other use GFA not explicitly quantified for C1. | Original Value_Base: 27600. Type normalized per QC rule.</t>
        </is>
      </c>
      <c r="Q26" s="3" t="inlineStr">
        <is>
          <t>1. Cover &amp; Version.docx | Concept 1: “Residential-Led Green Quarter” | 27,600 m² residential | Type normalized per QC rule</t>
        </is>
      </c>
    </row>
    <row r="27" ht="28" customHeight="1">
      <c r="A27" s="3" t="inlineStr">
        <is>
          <t>MI-0026</t>
        </is>
      </c>
      <c r="B27" s="3" t="inlineStr">
        <is>
          <t>Program</t>
        </is>
      </c>
      <c r="C27" s="3" t="inlineStr">
        <is>
          <t>Areas</t>
        </is>
      </c>
      <c r="D27" s="3" t="inlineStr">
        <is>
          <t>Tertiary/Office GFA</t>
        </is>
      </c>
      <c r="E27" s="3" t="inlineStr">
        <is>
          <t>C1</t>
        </is>
      </c>
      <c r="F27" s="3" t="inlineStr">
        <is>
          <t>All</t>
        </is>
      </c>
      <c r="G27" s="3" t="inlineStr">
        <is>
          <t>All</t>
        </is>
      </c>
      <c r="H27" s="3" t="n">
        <v>6900</v>
      </c>
      <c r="I27" s="3" t="inlineStr">
        <is>
          <t>m²</t>
        </is>
      </c>
      <c r="J27" s="3" t="n"/>
      <c r="K27" s="3" t="n"/>
      <c r="L27" s="3" t="n"/>
      <c r="M27" s="3" t="inlineStr">
        <is>
          <t>None</t>
        </is>
      </c>
      <c r="N27" s="3" t="inlineStr">
        <is>
          <t>Derived</t>
        </is>
      </c>
      <c r="O27" s="3" t="inlineStr">
        <is>
          <t>High</t>
        </is>
      </c>
      <c r="P27" s="3" t="inlineStr">
        <is>
          <t>Only % is stated for C1; no explicit m² stated. | Base computed from Total GFA and share per QC rule.</t>
        </is>
      </c>
      <c r="Q27" s="3" t="inlineStr">
        <is>
          <t>SPINA3_Inputs_MasterInputs_All_v1.2_20251224.xlsx | Master_Inputs | MI-0024 (Total GFA) + MI-0030 (% share) | Derived area = Total*share</t>
        </is>
      </c>
    </row>
    <row r="28" ht="28" customHeight="1">
      <c r="A28" s="3" t="inlineStr">
        <is>
          <t>MI-0027</t>
        </is>
      </c>
      <c r="B28" s="3" t="inlineStr">
        <is>
          <t>Program</t>
        </is>
      </c>
      <c r="C28" s="3" t="inlineStr">
        <is>
          <t>Areas</t>
        </is>
      </c>
      <c r="D28" s="3" t="inlineStr">
        <is>
          <t>Commercial/Retail GFA</t>
        </is>
      </c>
      <c r="E28" s="3" t="inlineStr">
        <is>
          <t>C1</t>
        </is>
      </c>
      <c r="F28" s="3" t="inlineStr">
        <is>
          <t>All</t>
        </is>
      </c>
      <c r="G28" s="3" t="inlineStr">
        <is>
          <t>All</t>
        </is>
      </c>
      <c r="H28" s="3" t="n">
        <v>4600</v>
      </c>
      <c r="I28" s="3" t="inlineStr">
        <is>
          <t>m²</t>
        </is>
      </c>
      <c r="J28" s="3" t="n"/>
      <c r="K28" s="3" t="n"/>
      <c r="L28" s="3" t="n"/>
      <c r="M28" s="3" t="inlineStr">
        <is>
          <t>None</t>
        </is>
      </c>
      <c r="N28" s="3" t="inlineStr">
        <is>
          <t>Derived</t>
        </is>
      </c>
      <c r="O28" s="3" t="inlineStr">
        <is>
          <t>High</t>
        </is>
      </c>
      <c r="P28" s="3" t="inlineStr">
        <is>
          <t>Only % is stated for C1; no explicit m² stated. | Base computed from Total GFA and share per QC rule.</t>
        </is>
      </c>
      <c r="Q28" s="3" t="inlineStr">
        <is>
          <t>SPINA3_Inputs_MasterInputs_All_v1.2_20251224.xlsx | Master_Inputs | MI-0024 (Total GFA) + MI-0031 (% share) | Derived area = Total*share</t>
        </is>
      </c>
    </row>
    <row r="29" ht="28" customHeight="1">
      <c r="A29" s="3" t="inlineStr">
        <is>
          <t>MI-0028</t>
        </is>
      </c>
      <c r="B29" s="3" t="inlineStr">
        <is>
          <t>Program</t>
        </is>
      </c>
      <c r="C29" s="3" t="inlineStr">
        <is>
          <t>Areas</t>
        </is>
      </c>
      <c r="D29" s="3" t="inlineStr">
        <is>
          <t>Civic/Other GFA</t>
        </is>
      </c>
      <c r="E29" s="3" t="inlineStr">
        <is>
          <t>C1</t>
        </is>
      </c>
      <c r="F29" s="3" t="inlineStr">
        <is>
          <t>All</t>
        </is>
      </c>
      <c r="G29" s="3" t="inlineStr">
        <is>
          <t>All</t>
        </is>
      </c>
      <c r="H29" s="3" t="n">
        <v>6900</v>
      </c>
      <c r="I29" s="3" t="inlineStr">
        <is>
          <t>m²</t>
        </is>
      </c>
      <c r="J29" s="3" t="n"/>
      <c r="K29" s="3" t="n"/>
      <c r="L29" s="3" t="n"/>
      <c r="M29" s="3" t="inlineStr">
        <is>
          <t>None</t>
        </is>
      </c>
      <c r="N29" s="3" t="inlineStr">
        <is>
          <t>Derived</t>
        </is>
      </c>
      <c r="O29" s="3" t="inlineStr">
        <is>
          <t>High</t>
        </is>
      </c>
      <c r="P29" s="3" t="inlineStr">
        <is>
          <t>Only % is stated for C1; no explicit m² stated. | Base computed from Total GFA and share per QC rule.</t>
        </is>
      </c>
      <c r="Q29" s="3" t="inlineStr">
        <is>
          <t>SPINA3_Inputs_MasterInputs_All_v1.2_20251224.xlsx | Master_Inputs | MI-0024 (Total GFA) + MI-0032 (% share) | Derived area = Total*share</t>
        </is>
      </c>
    </row>
    <row r="30" ht="28" customHeight="1">
      <c r="A30" s="3" t="inlineStr">
        <is>
          <t>MI-0029</t>
        </is>
      </c>
      <c r="B30" s="3" t="inlineStr">
        <is>
          <t>Program</t>
        </is>
      </c>
      <c r="C30" s="3" t="inlineStr">
        <is>
          <t>Mix</t>
        </is>
      </c>
      <c r="D30" s="3" t="inlineStr">
        <is>
          <t>Residential share</t>
        </is>
      </c>
      <c r="E30" s="3" t="inlineStr">
        <is>
          <t>C1</t>
        </is>
      </c>
      <c r="F30" s="3" t="inlineStr">
        <is>
          <t>All</t>
        </is>
      </c>
      <c r="G30" s="3" t="inlineStr">
        <is>
          <t>All</t>
        </is>
      </c>
      <c r="H30" s="3" t="n">
        <v>60</v>
      </c>
      <c r="I30" s="3" t="inlineStr">
        <is>
          <t>% of GFA</t>
        </is>
      </c>
      <c r="J30" s="3" t="n"/>
      <c r="K30" s="3" t="n"/>
      <c r="L30" s="3" t="n"/>
      <c r="M30" s="3" t="inlineStr">
        <is>
          <t>None</t>
        </is>
      </c>
      <c r="N30" s="3" t="inlineStr">
        <is>
          <t>PrimaryDoc</t>
        </is>
      </c>
      <c r="O30" s="3" t="inlineStr">
        <is>
          <t>High</t>
        </is>
      </c>
      <c r="P30" s="3" t="inlineStr">
        <is>
          <t>Approx (~60%). | Original Value_Base: 60. Type normalized per QC rule.</t>
        </is>
      </c>
      <c r="Q30" s="3" t="inlineStr">
        <is>
          <t>1. Cover &amp; Version.docx | Concept 1: “Residential-Led Green Quarter” | ~60% Residential | Type normalized per QC rule</t>
        </is>
      </c>
    </row>
    <row r="31" ht="28" customHeight="1">
      <c r="A31" s="3" t="inlineStr">
        <is>
          <t>MI-0030</t>
        </is>
      </c>
      <c r="B31" s="3" t="inlineStr">
        <is>
          <t>Program</t>
        </is>
      </c>
      <c r="C31" s="3" t="inlineStr">
        <is>
          <t>Mix</t>
        </is>
      </c>
      <c r="D31" s="3" t="inlineStr">
        <is>
          <t>Tertiary/Office share</t>
        </is>
      </c>
      <c r="E31" s="3" t="inlineStr">
        <is>
          <t>C1</t>
        </is>
      </c>
      <c r="F31" s="3" t="inlineStr">
        <is>
          <t>All</t>
        </is>
      </c>
      <c r="G31" s="3" t="inlineStr">
        <is>
          <t>All</t>
        </is>
      </c>
      <c r="H31" s="3" t="n">
        <v>15</v>
      </c>
      <c r="I31" s="3" t="inlineStr">
        <is>
          <t>% of GFA</t>
        </is>
      </c>
      <c r="J31" s="3" t="n"/>
      <c r="K31" s="3" t="n"/>
      <c r="L31" s="3" t="n"/>
      <c r="M31" s="3" t="inlineStr">
        <is>
          <t>None</t>
        </is>
      </c>
      <c r="N31" s="3" t="inlineStr">
        <is>
          <t>PrimaryDoc</t>
        </is>
      </c>
      <c r="O31" s="3" t="inlineStr">
        <is>
          <t>High</t>
        </is>
      </c>
      <c r="P31" s="3" t="inlineStr">
        <is>
          <t>Approx (~15%). | Original Value_Base: 15. Type normalized per QC rule.</t>
        </is>
      </c>
      <c r="Q31" s="3" t="inlineStr">
        <is>
          <t>1. Cover &amp; Version.docx | Concept 1: “Residential-Led Green Quarter” | ~15% Office | Type normalized per QC rule</t>
        </is>
      </c>
    </row>
    <row r="32" ht="28" customHeight="1">
      <c r="A32" s="3" t="inlineStr">
        <is>
          <t>MI-0031</t>
        </is>
      </c>
      <c r="B32" s="3" t="inlineStr">
        <is>
          <t>Program</t>
        </is>
      </c>
      <c r="C32" s="3" t="inlineStr">
        <is>
          <t>Mix</t>
        </is>
      </c>
      <c r="D32" s="3" t="inlineStr">
        <is>
          <t>Commercial/Retail share</t>
        </is>
      </c>
      <c r="E32" s="3" t="inlineStr">
        <is>
          <t>C1</t>
        </is>
      </c>
      <c r="F32" s="3" t="inlineStr">
        <is>
          <t>All</t>
        </is>
      </c>
      <c r="G32" s="3" t="inlineStr">
        <is>
          <t>All</t>
        </is>
      </c>
      <c r="H32" s="3" t="n">
        <v>10</v>
      </c>
      <c r="I32" s="3" t="inlineStr">
        <is>
          <t>% of GFA</t>
        </is>
      </c>
      <c r="J32" s="3" t="n"/>
      <c r="K32" s="3" t="n"/>
      <c r="L32" s="3" t="n"/>
      <c r="M32" s="3" t="inlineStr">
        <is>
          <t>None</t>
        </is>
      </c>
      <c r="N32" s="3" t="inlineStr">
        <is>
          <t>PrimaryDoc</t>
        </is>
      </c>
      <c r="O32" s="3" t="inlineStr">
        <is>
          <t>High</t>
        </is>
      </c>
      <c r="P32" s="3" t="inlineStr">
        <is>
          <t>Approx (~10%). | Original Value_Base: 10. Type normalized per QC rule.</t>
        </is>
      </c>
      <c r="Q32" s="3" t="inlineStr">
        <is>
          <t>1. Cover &amp; Version.docx | Concept 1: “Residential-Led Green Quarter” | ~10% Retail | Type normalized per QC rule</t>
        </is>
      </c>
    </row>
    <row r="33" ht="28" customHeight="1">
      <c r="A33" s="3" t="inlineStr">
        <is>
          <t>MI-0032</t>
        </is>
      </c>
      <c r="B33" s="3" t="inlineStr">
        <is>
          <t>Program</t>
        </is>
      </c>
      <c r="C33" s="3" t="inlineStr">
        <is>
          <t>Mix</t>
        </is>
      </c>
      <c r="D33" s="3" t="inlineStr">
        <is>
          <t>Civic/Other share</t>
        </is>
      </c>
      <c r="E33" s="3" t="inlineStr">
        <is>
          <t>C1</t>
        </is>
      </c>
      <c r="F33" s="3" t="inlineStr">
        <is>
          <t>All</t>
        </is>
      </c>
      <c r="G33" s="3" t="inlineStr">
        <is>
          <t>All</t>
        </is>
      </c>
      <c r="H33" s="3" t="n">
        <v>15</v>
      </c>
      <c r="I33" s="3" t="inlineStr">
        <is>
          <t>% of GFA</t>
        </is>
      </c>
      <c r="J33" s="3" t="n"/>
      <c r="K33" s="3" t="n"/>
      <c r="L33" s="3" t="n"/>
      <c r="M33" s="3" t="inlineStr">
        <is>
          <t>None</t>
        </is>
      </c>
      <c r="N33" s="3" t="inlineStr">
        <is>
          <t>PrimaryDoc</t>
        </is>
      </c>
      <c r="O33" s="3" t="inlineStr">
        <is>
          <t>High</t>
        </is>
      </c>
      <c r="P33" s="3" t="inlineStr">
        <is>
          <t>Approx (~15%). | Original Value_Base: 15. Type normalized per QC rule.</t>
        </is>
      </c>
      <c r="Q33" s="3" t="inlineStr">
        <is>
          <t>1. Cover &amp; Version.docx | Concept 1: “Residential-Led Green Quarter” | ~15% Civic/ | Type normalized per QC rule</t>
        </is>
      </c>
    </row>
    <row r="34" ht="28" customHeight="1">
      <c r="A34" s="3" t="inlineStr">
        <is>
          <t>MI-0033</t>
        </is>
      </c>
      <c r="B34" s="3" t="inlineStr">
        <is>
          <t>Program</t>
        </is>
      </c>
      <c r="C34" s="3" t="inlineStr">
        <is>
          <t>Units</t>
        </is>
      </c>
      <c r="D34" s="3" t="inlineStr">
        <is>
          <t>Total residential units (approx; rounded)</t>
        </is>
      </c>
      <c r="E34" s="3" t="inlineStr">
        <is>
          <t>C1</t>
        </is>
      </c>
      <c r="F34" s="3" t="inlineStr">
        <is>
          <t>All</t>
        </is>
      </c>
      <c r="G34" s="3" t="inlineStr">
        <is>
          <t>All</t>
        </is>
      </c>
      <c r="H34" s="3" t="n">
        <v>300</v>
      </c>
      <c r="I34" s="3" t="inlineStr">
        <is>
          <t>units</t>
        </is>
      </c>
      <c r="J34" s="3" t="n"/>
      <c r="K34" s="3" t="n"/>
      <c r="L34" s="3" t="n"/>
      <c r="M34" s="3" t="inlineStr">
        <is>
          <t>None</t>
        </is>
      </c>
      <c r="N34" s="3" t="inlineStr">
        <is>
          <t>PrimaryDoc</t>
        </is>
      </c>
      <c r="O34" s="3" t="inlineStr">
        <is>
          <t>High</t>
        </is>
      </c>
      <c r="P34" s="3" t="inlineStr">
        <is>
          <t>Source indicates ~314 units then 'round to 300'. | Original Value_Base: 300. Type normalized per QC rule.</t>
        </is>
      </c>
      <c r="Q34" s="3" t="inlineStr">
        <is>
          <t>1. Cover &amp; Version.docx | Concept 1: “Residential-Led Green Quarter” | round to 300 | Type normalized per QC rule</t>
        </is>
      </c>
    </row>
    <row r="35" ht="28" customHeight="1">
      <c r="A35" s="3" t="inlineStr">
        <is>
          <t>MI-0034</t>
        </is>
      </c>
      <c r="B35" s="3" t="inlineStr">
        <is>
          <t>Program</t>
        </is>
      </c>
      <c r="C35" s="3" t="inlineStr">
        <is>
          <t>Units</t>
        </is>
      </c>
      <c r="D35" s="3" t="inlineStr">
        <is>
          <t>Affordable housing (max share mentioned)</t>
        </is>
      </c>
      <c r="E35" s="3" t="inlineStr">
        <is>
          <t>C1</t>
        </is>
      </c>
      <c r="F35" s="3" t="inlineStr">
        <is>
          <t>All</t>
        </is>
      </c>
      <c r="G35" s="3" t="inlineStr">
        <is>
          <t>All</t>
        </is>
      </c>
      <c r="H35" s="3" t="n">
        <v>20</v>
      </c>
      <c r="I35" s="3" t="inlineStr">
        <is>
          <t>% of units</t>
        </is>
      </c>
      <c r="J35" s="3" t="n"/>
      <c r="K35" s="3" t="n"/>
      <c r="L35" s="3" t="n"/>
      <c r="M35" s="3" t="inlineStr">
        <is>
          <t>None</t>
        </is>
      </c>
      <c r="N35" s="3" t="inlineStr">
        <is>
          <t>PrimaryDoc</t>
        </is>
      </c>
      <c r="O35" s="3" t="inlineStr">
        <is>
          <t>High</t>
        </is>
      </c>
      <c r="P35" s="3" t="inlineStr">
        <is>
          <t>Stated as 'Up to 20% of units'. | Original Value_Base: 20. Type normalized per QC rule.</t>
        </is>
      </c>
      <c r="Q35" s="3" t="inlineStr">
        <is>
          <t>1. Cover &amp; Version.docx | Concept 1: “Residential-Led Green Quarter” | Affordable Housing: Up to 20% | Type normalized per QC rule</t>
        </is>
      </c>
    </row>
    <row r="36" ht="28" customHeight="1">
      <c r="A36" s="3" t="inlineStr">
        <is>
          <t>MI-0035</t>
        </is>
      </c>
      <c r="B36" s="3" t="inlineStr">
        <is>
          <t>Program</t>
        </is>
      </c>
      <c r="C36" s="3" t="inlineStr">
        <is>
          <t>Other</t>
        </is>
      </c>
      <c r="D36" s="3" t="inlineStr">
        <is>
          <t>Average gross unit size (range)</t>
        </is>
      </c>
      <c r="E36" s="3" t="inlineStr">
        <is>
          <t>C1</t>
        </is>
      </c>
      <c r="F36" s="3" t="inlineStr">
        <is>
          <t>All</t>
        </is>
      </c>
      <c r="G36" s="3" t="inlineStr">
        <is>
          <t>All</t>
        </is>
      </c>
      <c r="H36" s="3" t="n">
        <v>85</v>
      </c>
      <c r="I36" s="3" t="inlineStr">
        <is>
          <t>m²/unit (gross)</t>
        </is>
      </c>
      <c r="J36" s="3" t="n">
        <v>80</v>
      </c>
      <c r="K36" s="3" t="n">
        <v>85</v>
      </c>
      <c r="L36" s="3" t="n">
        <v>90</v>
      </c>
      <c r="M36" s="3" t="inlineStr">
        <is>
          <t>Triangular</t>
        </is>
      </c>
      <c r="N36" s="3" t="inlineStr">
        <is>
          <t>Derived</t>
        </is>
      </c>
      <c r="O36" s="3" t="inlineStr">
        <is>
          <t>High</t>
        </is>
      </c>
      <c r="P36" s="3" t="inlineStr">
        <is>
          <t>Range stated; keep as text to preserve range. | Original Value_Base: 80–90. Base computed as midpoint per QC rule.</t>
        </is>
      </c>
      <c r="Q36" s="3" t="inlineStr">
        <is>
          <t>1. Cover &amp; Version.docx | Concept 1: “Residential-Led Green Quarter” | average 80–90 m² gross | Derived midpoint/base per QC rule</t>
        </is>
      </c>
    </row>
    <row r="37" ht="28" customHeight="1">
      <c r="A37" s="3" t="inlineStr">
        <is>
          <t>MI-0036</t>
        </is>
      </c>
      <c r="B37" s="3" t="inlineStr">
        <is>
          <t>Program</t>
        </is>
      </c>
      <c r="C37" s="3" t="inlineStr">
        <is>
          <t>Other</t>
        </is>
      </c>
      <c r="D37" s="3" t="inlineStr">
        <is>
          <t>Residential net unit size (range)</t>
        </is>
      </c>
      <c r="E37" s="3" t="inlineStr">
        <is>
          <t>C1</t>
        </is>
      </c>
      <c r="F37" s="3" t="inlineStr">
        <is>
          <t>All</t>
        </is>
      </c>
      <c r="G37" s="3" t="inlineStr">
        <is>
          <t>All</t>
        </is>
      </c>
      <c r="H37" s="3" t="n">
        <v>67.5</v>
      </c>
      <c r="I37" s="3" t="inlineStr">
        <is>
          <t>m²/unit (net)</t>
        </is>
      </c>
      <c r="J37" s="3" t="n">
        <v>65</v>
      </c>
      <c r="K37" s="3" t="n">
        <v>67.5</v>
      </c>
      <c r="L37" s="3" t="n">
        <v>70</v>
      </c>
      <c r="M37" s="3" t="inlineStr">
        <is>
          <t>Triangular</t>
        </is>
      </c>
      <c r="N37" s="3" t="inlineStr">
        <is>
          <t>Derived</t>
        </is>
      </c>
      <c r="O37" s="3" t="inlineStr">
        <is>
          <t>High</t>
        </is>
      </c>
      <c r="P37" s="3" t="inlineStr">
        <is>
          <t>Range stated; keep as text to preserve range. | Original Value_Base: 65–70. Base computed as midpoint per QC rule.</t>
        </is>
      </c>
      <c r="Q37" s="3" t="inlineStr">
        <is>
          <t>1. Cover &amp; Version.docx | Concept 1: “Residential-Led Green Quarter” | ~65–70 m² net | Derived midpoint/base per QC rule</t>
        </is>
      </c>
    </row>
    <row r="38" ht="42" customHeight="1">
      <c r="A38" s="3" t="inlineStr">
        <is>
          <t>MI-0037</t>
        </is>
      </c>
      <c r="B38" s="3" t="inlineStr">
        <is>
          <t>Program</t>
        </is>
      </c>
      <c r="C38" s="3" t="inlineStr">
        <is>
          <t>Other</t>
        </is>
      </c>
      <c r="D38" s="3" t="inlineStr">
        <is>
          <t>Residential net-to-gross efficiency (assumed)</t>
        </is>
      </c>
      <c r="E38" s="3" t="inlineStr">
        <is>
          <t>C1</t>
        </is>
      </c>
      <c r="F38" s="3" t="inlineStr">
        <is>
          <t>All</t>
        </is>
      </c>
      <c r="G38" s="3" t="inlineStr">
        <is>
          <t>All</t>
        </is>
      </c>
      <c r="H38" s="3" t="n">
        <v>80</v>
      </c>
      <c r="I38" s="3" t="inlineStr">
        <is>
          <t>%</t>
        </is>
      </c>
      <c r="J38" s="3" t="n"/>
      <c r="K38" s="3" t="n"/>
      <c r="L38" s="3" t="n"/>
      <c r="M38" s="3" t="inlineStr">
        <is>
          <t>None</t>
        </is>
      </c>
      <c r="N38" s="3" t="inlineStr">
        <is>
          <t>PrimaryDoc</t>
        </is>
      </c>
      <c r="O38" s="3" t="inlineStr">
        <is>
          <t>High</t>
        </is>
      </c>
      <c r="P38" s="3" t="inlineStr">
        <is>
          <t>Stated as assumed ~80%. | Original Value_Base: 80. Type normalized per QC rule.</t>
        </is>
      </c>
      <c r="Q38" s="3" t="inlineStr">
        <is>
          <t>1. Cover &amp; Version.docx | Concept 1: “Residential-Led Green Quarter” | efficiency for residential is assumed ~80% | Type normalized per QC rule</t>
        </is>
      </c>
    </row>
    <row r="39" ht="28" customHeight="1">
      <c r="A39" s="3" t="inlineStr">
        <is>
          <t>MI-0038</t>
        </is>
      </c>
      <c r="B39" s="3" t="inlineStr">
        <is>
          <t>Program</t>
        </is>
      </c>
      <c r="C39" s="3" t="inlineStr">
        <is>
          <t>Commercial</t>
        </is>
      </c>
      <c r="D39" s="3" t="inlineStr">
        <is>
          <t>Supermarket size (if included)</t>
        </is>
      </c>
      <c r="E39" s="3" t="inlineStr">
        <is>
          <t>C1</t>
        </is>
      </c>
      <c r="F39" s="3" t="inlineStr">
        <is>
          <t>All</t>
        </is>
      </c>
      <c r="G39" s="3" t="inlineStr">
        <is>
          <t>All</t>
        </is>
      </c>
      <c r="H39" s="3" t="n">
        <v>1500</v>
      </c>
      <c r="I39" s="3" t="inlineStr">
        <is>
          <t>m²</t>
        </is>
      </c>
      <c r="J39" s="3" t="n"/>
      <c r="K39" s="3" t="n"/>
      <c r="L39" s="3" t="n"/>
      <c r="M39" s="3" t="inlineStr">
        <is>
          <t>None</t>
        </is>
      </c>
      <c r="N39" s="3" t="inlineStr">
        <is>
          <t>PrimaryDoc</t>
        </is>
      </c>
      <c r="O39" s="3" t="inlineStr">
        <is>
          <t>High</t>
        </is>
      </c>
      <c r="P39" s="3" t="inlineStr">
        <is>
          <t>Mentioned as a medium-sized supermarket (~1,500 m²). | Original Value_Base: 1500. Type normalized per QC rule.</t>
        </is>
      </c>
      <c r="Q39" s="3" t="inlineStr">
        <is>
          <t>1. Cover &amp; Version.docx | Concept 1: “Residential-Led Green Quarter” | medium-sized supermarket (~1,500 m²) | Type normalized per QC rule</t>
        </is>
      </c>
    </row>
    <row r="40" ht="28" customHeight="1">
      <c r="A40" s="3" t="inlineStr">
        <is>
          <t>MI-0039</t>
        </is>
      </c>
      <c r="B40" s="3" t="inlineStr">
        <is>
          <t>Program</t>
        </is>
      </c>
      <c r="C40" s="3" t="inlineStr">
        <is>
          <t>Areas</t>
        </is>
      </c>
      <c r="D40" s="3" t="inlineStr">
        <is>
          <t>Total GFA (overall)</t>
        </is>
      </c>
      <c r="E40" s="3" t="inlineStr">
        <is>
          <t>C2</t>
        </is>
      </c>
      <c r="F40" s="3" t="inlineStr">
        <is>
          <t>All</t>
        </is>
      </c>
      <c r="G40" s="3" t="inlineStr">
        <is>
          <t>All</t>
        </is>
      </c>
      <c r="H40" s="3" t="n">
        <v>46000</v>
      </c>
      <c r="I40" s="3" t="inlineStr">
        <is>
          <t>m²</t>
        </is>
      </c>
      <c r="J40" s="3" t="n"/>
      <c r="K40" s="3" t="n"/>
      <c r="L40" s="3" t="n"/>
      <c r="M40" s="3" t="inlineStr">
        <is>
          <t>None</t>
        </is>
      </c>
      <c r="N40" s="3" t="inlineStr">
        <is>
          <t>PrimaryDoc</t>
        </is>
      </c>
      <c r="O40" s="3" t="inlineStr">
        <is>
          <t>High</t>
        </is>
      </c>
      <c r="P40" s="3" t="inlineStr">
        <is>
          <t>Approx (source uses ~ / 'Still ~46,000 m²'). | Original Value_Base: 46000. Type normalized per QC rule.</t>
        </is>
      </c>
      <c r="Q40" s="3" t="inlineStr">
        <is>
          <t>1. Cover &amp; Version.docx | Concept 2: “Balanced Urban Hub” | Still ~46,000 m² GFA total | Type normalized per QC rule</t>
        </is>
      </c>
    </row>
    <row r="41" ht="28" customHeight="1">
      <c r="A41" s="3" t="inlineStr">
        <is>
          <t>MI-0040</t>
        </is>
      </c>
      <c r="B41" s="3" t="inlineStr">
        <is>
          <t>Program</t>
        </is>
      </c>
      <c r="C41" s="3" t="inlineStr">
        <is>
          <t>Areas</t>
        </is>
      </c>
      <c r="D41" s="3" t="inlineStr">
        <is>
          <t>Residential GFA</t>
        </is>
      </c>
      <c r="E41" s="3" t="inlineStr">
        <is>
          <t>C2</t>
        </is>
      </c>
      <c r="F41" s="3" t="inlineStr">
        <is>
          <t>All</t>
        </is>
      </c>
      <c r="G41" s="3" t="inlineStr">
        <is>
          <t>All</t>
        </is>
      </c>
      <c r="H41" s="3" t="n">
        <v>18400</v>
      </c>
      <c r="I41" s="3" t="inlineStr">
        <is>
          <t>m²</t>
        </is>
      </c>
      <c r="J41" s="3" t="n"/>
      <c r="K41" s="3" t="n"/>
      <c r="L41" s="3" t="n"/>
      <c r="M41" s="3" t="inlineStr">
        <is>
          <t>None</t>
        </is>
      </c>
      <c r="N41" s="3" t="inlineStr">
        <is>
          <t>Derived</t>
        </is>
      </c>
      <c r="O41" s="3" t="inlineStr">
        <is>
          <t>High</t>
        </is>
      </c>
      <c r="P41" s="3" t="inlineStr">
        <is>
          <t>Derived from MI-0039 (Total GFA=46000) and MI-0043/MI-0044/MI-0045 shares (40/40/20). | Original Value_Base: 18500. | Type normalized per QC rule.</t>
        </is>
      </c>
      <c r="Q41" s="3" t="inlineStr">
        <is>
          <t>Master_Inputs | MI-0039 + MI-0043/MI-0044/MI-0045 (share-derived allocation) | Cross-check: ConceptProgramPhasing v1.1.2; CostPlan v1.2.1 | Patch: v1.4.2 C2GFAFix</t>
        </is>
      </c>
    </row>
    <row r="42" ht="28" customHeight="1">
      <c r="A42" s="3" t="inlineStr">
        <is>
          <t>MI-0041</t>
        </is>
      </c>
      <c r="B42" s="3" t="inlineStr">
        <is>
          <t>Program</t>
        </is>
      </c>
      <c r="C42" s="3" t="inlineStr">
        <is>
          <t>Areas</t>
        </is>
      </c>
      <c r="D42" s="3" t="inlineStr">
        <is>
          <t>Tertiary/Office GFA</t>
        </is>
      </c>
      <c r="E42" s="3" t="inlineStr">
        <is>
          <t>C2</t>
        </is>
      </c>
      <c r="F42" s="3" t="inlineStr">
        <is>
          <t>All</t>
        </is>
      </c>
      <c r="G42" s="3" t="inlineStr">
        <is>
          <t>All</t>
        </is>
      </c>
      <c r="H42" s="3" t="n">
        <v>18400</v>
      </c>
      <c r="I42" s="3" t="inlineStr">
        <is>
          <t>m²</t>
        </is>
      </c>
      <c r="J42" s="3" t="n"/>
      <c r="K42" s="3" t="n"/>
      <c r="L42" s="3" t="n"/>
      <c r="M42" s="3" t="inlineStr">
        <is>
          <t>None</t>
        </is>
      </c>
      <c r="N42" s="3" t="inlineStr">
        <is>
          <t>Derived</t>
        </is>
      </c>
      <c r="O42" s="3" t="inlineStr">
        <is>
          <t>High</t>
        </is>
      </c>
      <c r="P42" s="3" t="inlineStr">
        <is>
          <t>Derived from MI-0039 (Total GFA=46000) and MI-0043/MI-0044/MI-0045 shares (40/40/20). | Original Value_Base: 18500. | Type normalized per QC rule.</t>
        </is>
      </c>
      <c r="Q42" s="3" t="inlineStr">
        <is>
          <t>Master_Inputs | MI-0039 + MI-0043/MI-0044/MI-0045 (share-derived allocation) | Cross-check: ConceptProgramPhasing v1.1.2; CostPlan v1.2.1 | Patch: v1.4.2 C2GFAFix</t>
        </is>
      </c>
    </row>
    <row r="43" ht="28" customHeight="1">
      <c r="A43" s="3" t="inlineStr">
        <is>
          <t>MI-0042</t>
        </is>
      </c>
      <c r="B43" s="3" t="inlineStr">
        <is>
          <t>Program</t>
        </is>
      </c>
      <c r="C43" s="3" t="inlineStr">
        <is>
          <t>Areas</t>
        </is>
      </c>
      <c r="D43" s="3" t="inlineStr">
        <is>
          <t>Commercial/Retail GFA</t>
        </is>
      </c>
      <c r="E43" s="3" t="inlineStr">
        <is>
          <t>C2</t>
        </is>
      </c>
      <c r="F43" s="3" t="inlineStr">
        <is>
          <t>All</t>
        </is>
      </c>
      <c r="G43" s="3" t="inlineStr">
        <is>
          <t>All</t>
        </is>
      </c>
      <c r="H43" s="3" t="n">
        <v>9200</v>
      </c>
      <c r="I43" s="3" t="inlineStr">
        <is>
          <t>m²</t>
        </is>
      </c>
      <c r="J43" s="3" t="n"/>
      <c r="K43" s="3" t="n"/>
      <c r="L43" s="3" t="n"/>
      <c r="M43" s="3" t="inlineStr">
        <is>
          <t>None</t>
        </is>
      </c>
      <c r="N43" s="3" t="inlineStr">
        <is>
          <t>Derived</t>
        </is>
      </c>
      <c r="O43" s="3" t="inlineStr">
        <is>
          <t>High</t>
        </is>
      </c>
      <c r="P43" s="3" t="inlineStr">
        <is>
          <t>Derived from MI-0039 (Total GFA=46000) and MI-0043/MI-0044/MI-0045 shares (40/40/20). | Original Value_Base: 9000. | Type normalized per QC rule.</t>
        </is>
      </c>
      <c r="Q43" s="3" t="inlineStr">
        <is>
          <t>Master_Inputs | MI-0039 + MI-0043/MI-0044/MI-0045 (share-derived allocation) | Cross-check: ConceptProgramPhasing v1.1.2; CostPlan v1.2.1 | Patch: v1.4.2 C2GFAFix</t>
        </is>
      </c>
    </row>
    <row r="44" ht="28" customHeight="1">
      <c r="A44" s="3" t="inlineStr">
        <is>
          <t>MI-0043</t>
        </is>
      </c>
      <c r="B44" s="3" t="inlineStr">
        <is>
          <t>Program</t>
        </is>
      </c>
      <c r="C44" s="3" t="inlineStr">
        <is>
          <t>Mix</t>
        </is>
      </c>
      <c r="D44" s="3" t="inlineStr">
        <is>
          <t>Residential share</t>
        </is>
      </c>
      <c r="E44" s="3" t="inlineStr">
        <is>
          <t>C2</t>
        </is>
      </c>
      <c r="F44" s="3" t="inlineStr">
        <is>
          <t>All</t>
        </is>
      </c>
      <c r="G44" s="3" t="inlineStr">
        <is>
          <t>All</t>
        </is>
      </c>
      <c r="H44" s="3" t="n">
        <v>40</v>
      </c>
      <c r="I44" s="3" t="inlineStr">
        <is>
          <t>% of GFA</t>
        </is>
      </c>
      <c r="J44" s="3" t="n"/>
      <c r="K44" s="3" t="n"/>
      <c r="L44" s="3" t="n"/>
      <c r="M44" s="3" t="inlineStr">
        <is>
          <t>None</t>
        </is>
      </c>
      <c r="N44" s="3" t="inlineStr">
        <is>
          <t>PrimaryDoc</t>
        </is>
      </c>
      <c r="O44" s="3" t="inlineStr">
        <is>
          <t>High</t>
        </is>
      </c>
      <c r="P44" s="3" t="inlineStr">
        <is>
          <t>Stated as ~40% / 40% in use mix. | Original Value_Base: 40. Type normalized per QC rule.</t>
        </is>
      </c>
      <c r="Q44" s="3" t="inlineStr">
        <is>
          <t>1. Cover &amp; Version.docx | Concept 2: “Balanced Urban Hub” | ~40% Residential | Type normalized per QC rule</t>
        </is>
      </c>
    </row>
    <row r="45" ht="28" customHeight="1">
      <c r="A45" s="3" t="inlineStr">
        <is>
          <t>MI-0044</t>
        </is>
      </c>
      <c r="B45" s="3" t="inlineStr">
        <is>
          <t>Program</t>
        </is>
      </c>
      <c r="C45" s="3" t="inlineStr">
        <is>
          <t>Mix</t>
        </is>
      </c>
      <c r="D45" s="3" t="inlineStr">
        <is>
          <t>Tertiary/Office share</t>
        </is>
      </c>
      <c r="E45" s="3" t="inlineStr">
        <is>
          <t>C2</t>
        </is>
      </c>
      <c r="F45" s="3" t="inlineStr">
        <is>
          <t>All</t>
        </is>
      </c>
      <c r="G45" s="3" t="inlineStr">
        <is>
          <t>All</t>
        </is>
      </c>
      <c r="H45" s="3" t="n">
        <v>40</v>
      </c>
      <c r="I45" s="3" t="inlineStr">
        <is>
          <t>% of GFA</t>
        </is>
      </c>
      <c r="J45" s="3" t="n"/>
      <c r="K45" s="3" t="n"/>
      <c r="L45" s="3" t="n"/>
      <c r="M45" s="3" t="inlineStr">
        <is>
          <t>None</t>
        </is>
      </c>
      <c r="N45" s="3" t="inlineStr">
        <is>
          <t>PrimaryDoc</t>
        </is>
      </c>
      <c r="O45" s="3" t="inlineStr">
        <is>
          <t>High</t>
        </is>
      </c>
      <c r="P45" s="3" t="inlineStr">
        <is>
          <t>Stated as 40% in use mix. | Original Value_Base: 40. Type normalized per QC rule.</t>
        </is>
      </c>
      <c r="Q45" s="3" t="inlineStr">
        <is>
          <t>1. Cover &amp; Version.docx | Concept 2: “Balanced Urban Hub” | 40% Tertiary | Type normalized per QC rule</t>
        </is>
      </c>
    </row>
    <row r="46" ht="28" customHeight="1">
      <c r="A46" s="3" t="inlineStr">
        <is>
          <t>MI-0045</t>
        </is>
      </c>
      <c r="B46" s="3" t="inlineStr">
        <is>
          <t>Program</t>
        </is>
      </c>
      <c r="C46" s="3" t="inlineStr">
        <is>
          <t>Mix</t>
        </is>
      </c>
      <c r="D46" s="3" t="inlineStr">
        <is>
          <t>Commercial/Retail share</t>
        </is>
      </c>
      <c r="E46" s="3" t="inlineStr">
        <is>
          <t>C2</t>
        </is>
      </c>
      <c r="F46" s="3" t="inlineStr">
        <is>
          <t>All</t>
        </is>
      </c>
      <c r="G46" s="3" t="inlineStr">
        <is>
          <t>All</t>
        </is>
      </c>
      <c r="H46" s="3" t="n">
        <v>20</v>
      </c>
      <c r="I46" s="3" t="inlineStr">
        <is>
          <t>% of GFA</t>
        </is>
      </c>
      <c r="J46" s="3" t="n"/>
      <c r="K46" s="3" t="n"/>
      <c r="L46" s="3" t="n"/>
      <c r="M46" s="3" t="inlineStr">
        <is>
          <t>None</t>
        </is>
      </c>
      <c r="N46" s="3" t="inlineStr">
        <is>
          <t>PrimaryDoc</t>
        </is>
      </c>
      <c r="O46" s="3" t="inlineStr">
        <is>
          <t>High</t>
        </is>
      </c>
      <c r="P46" s="3" t="inlineStr">
        <is>
          <t>Stated as 20% in use mix. | Original Value_Base: 20. Type normalized per QC rule.</t>
        </is>
      </c>
      <c r="Q46" s="3" t="inlineStr">
        <is>
          <t>1. Cover &amp; Version.docx | Concept 2: “Balanced Urban Hub” | 20% Commercial | Type normalized per QC rule</t>
        </is>
      </c>
    </row>
    <row r="47" ht="28" customHeight="1">
      <c r="A47" s="3" t="inlineStr">
        <is>
          <t>MI-0046</t>
        </is>
      </c>
      <c r="B47" s="3" t="inlineStr">
        <is>
          <t>Program</t>
        </is>
      </c>
      <c r="C47" s="3" t="inlineStr">
        <is>
          <t>Units</t>
        </is>
      </c>
      <c r="D47" s="3" t="inlineStr">
        <is>
          <t>Total residential units (about)</t>
        </is>
      </c>
      <c r="E47" s="3" t="inlineStr">
        <is>
          <t>C2</t>
        </is>
      </c>
      <c r="F47" s="3" t="inlineStr">
        <is>
          <t>All</t>
        </is>
      </c>
      <c r="G47" s="3" t="inlineStr">
        <is>
          <t>All</t>
        </is>
      </c>
      <c r="H47" s="3" t="n">
        <v>200</v>
      </c>
      <c r="I47" s="3" t="inlineStr">
        <is>
          <t>units</t>
        </is>
      </c>
      <c r="J47" s="3" t="n"/>
      <c r="K47" s="3" t="n"/>
      <c r="L47" s="3" t="n"/>
      <c r="M47" s="3" t="inlineStr">
        <is>
          <t>None</t>
        </is>
      </c>
      <c r="N47" s="3" t="inlineStr">
        <is>
          <t>PrimaryDoc</t>
        </is>
      </c>
      <c r="O47" s="3" t="inlineStr">
        <is>
          <t>High</t>
        </is>
      </c>
      <c r="P47" s="3" t="inlineStr">
        <is>
          <t>Stated as 'about 200 units'. | Original Value_Base: 200. Type normalized per QC rule.</t>
        </is>
      </c>
      <c r="Q47" s="3" t="inlineStr">
        <is>
          <t>1. Cover &amp; Version.docx | Concept 2: “Balanced Urban Hub” | about 200 units | Type normalized per QC rule</t>
        </is>
      </c>
    </row>
    <row r="48" ht="28" customHeight="1">
      <c r="A48" s="3" t="inlineStr">
        <is>
          <t>MI-0047</t>
        </is>
      </c>
      <c r="B48" s="3" t="inlineStr">
        <is>
          <t>Program</t>
        </is>
      </c>
      <c r="C48" s="3" t="inlineStr">
        <is>
          <t>Buildings</t>
        </is>
      </c>
      <c r="D48" s="3" t="inlineStr">
        <is>
          <t>Office buildings count (stated option)</t>
        </is>
      </c>
      <c r="E48" s="3" t="inlineStr">
        <is>
          <t>C2</t>
        </is>
      </c>
      <c r="F48" s="3" t="inlineStr">
        <is>
          <t>All</t>
        </is>
      </c>
      <c r="G48" s="3" t="inlineStr">
        <is>
          <t>All</t>
        </is>
      </c>
      <c r="H48" s="3" t="n">
        <v>2</v>
      </c>
      <c r="I48" s="3" t="inlineStr">
        <is>
          <t>buildings</t>
        </is>
      </c>
      <c r="J48" s="3" t="n"/>
      <c r="K48" s="3" t="n"/>
      <c r="L48" s="3" t="n"/>
      <c r="M48" s="3" t="inlineStr">
        <is>
          <t>None</t>
        </is>
      </c>
      <c r="N48" s="3" t="inlineStr">
        <is>
          <t>PrimaryDoc</t>
        </is>
      </c>
      <c r="O48" s="3" t="inlineStr">
        <is>
          <t>High</t>
        </is>
      </c>
      <c r="P48" s="3" t="inlineStr">
        <is>
          <t>Stated as 'Two office buildings'. | Original Value_Base: 2. Type normalized per QC rule.</t>
        </is>
      </c>
      <c r="Q48" s="3" t="inlineStr">
        <is>
          <t>1. Cover &amp; Version.docx | Concept 2: “Balanced Urban Hub” | Two office buildings | Type normalized per QC rule</t>
        </is>
      </c>
    </row>
    <row r="49" ht="42" customHeight="1">
      <c r="A49" s="3" t="inlineStr">
        <is>
          <t>MI-0048</t>
        </is>
      </c>
      <c r="B49" s="3" t="inlineStr">
        <is>
          <t>Program</t>
        </is>
      </c>
      <c r="C49" s="3" t="inlineStr">
        <is>
          <t>Buildings</t>
        </is>
      </c>
      <c r="D49" s="3" t="inlineStr">
        <is>
          <t>Office building size (each, approx)</t>
        </is>
      </c>
      <c r="E49" s="3" t="inlineStr">
        <is>
          <t>C2</t>
        </is>
      </c>
      <c r="F49" s="3" t="inlineStr">
        <is>
          <t>All</t>
        </is>
      </c>
      <c r="G49" s="3" t="inlineStr">
        <is>
          <t>All</t>
        </is>
      </c>
      <c r="H49" s="3" t="n">
        <v>9000</v>
      </c>
      <c r="I49" s="3" t="inlineStr">
        <is>
          <t>m² GFA/building</t>
        </is>
      </c>
      <c r="J49" s="3" t="n"/>
      <c r="K49" s="3" t="n"/>
      <c r="L49" s="3" t="n"/>
      <c r="M49" s="3" t="inlineStr">
        <is>
          <t>None</t>
        </is>
      </c>
      <c r="N49" s="3" t="inlineStr">
        <is>
          <t>PrimaryDoc</t>
        </is>
      </c>
      <c r="O49" s="3" t="inlineStr">
        <is>
          <t>High</t>
        </is>
      </c>
      <c r="P49" s="3" t="inlineStr">
        <is>
          <t>Stated as '~9,000 m² each'. | Original Value_Base: 9000. Type normalized per QC rule.</t>
        </is>
      </c>
      <c r="Q49" s="3" t="inlineStr">
        <is>
          <t>1. Cover &amp; Version.docx | Concept 2: “Balanced Urban Hub” | ~9,000 m² each | Type normalized per QC rule</t>
        </is>
      </c>
    </row>
    <row r="50" ht="28" customHeight="1">
      <c r="A50" s="3" t="inlineStr">
        <is>
          <t>MI-0049</t>
        </is>
      </c>
      <c r="B50" s="3" t="inlineStr">
        <is>
          <t>Program</t>
        </is>
      </c>
      <c r="C50" s="3" t="inlineStr">
        <is>
          <t>Commercial</t>
        </is>
      </c>
      <c r="D50" s="3" t="inlineStr">
        <is>
          <t>Retail split: supermarket+mall area</t>
        </is>
      </c>
      <c r="E50" s="3" t="inlineStr">
        <is>
          <t>C2</t>
        </is>
      </c>
      <c r="F50" s="3" t="inlineStr">
        <is>
          <t>All</t>
        </is>
      </c>
      <c r="G50" s="3" t="inlineStr">
        <is>
          <t>All</t>
        </is>
      </c>
      <c r="H50" s="3" t="n">
        <v>3000</v>
      </c>
      <c r="I50" s="3" t="inlineStr">
        <is>
          <t>m²</t>
        </is>
      </c>
      <c r="J50" s="3" t="n"/>
      <c r="K50" s="3" t="n"/>
      <c r="L50" s="3" t="n"/>
      <c r="M50" s="3" t="inlineStr">
        <is>
          <t>None</t>
        </is>
      </c>
      <c r="N50" s="3" t="inlineStr">
        <is>
          <t>PrimaryDoc</t>
        </is>
      </c>
      <c r="O50" s="3" t="inlineStr">
        <is>
          <t>High</t>
        </is>
      </c>
      <c r="P50" s="3" t="inlineStr">
        <is>
          <t>Stated as '3,000 m² supermarket+mall'. | Original Value_Base: 3000. Type normalized per QC rule.</t>
        </is>
      </c>
      <c r="Q50" s="3" t="inlineStr">
        <is>
          <t>1. Cover &amp; Version.docx | Concept 2: “Balanced Urban Hub” | 3,000 m² supermarket+mall | Type normalized per QC rule</t>
        </is>
      </c>
    </row>
    <row r="51" ht="28" customHeight="1">
      <c r="A51" s="3" t="inlineStr">
        <is>
          <t>MI-0050</t>
        </is>
      </c>
      <c r="B51" s="3" t="inlineStr">
        <is>
          <t>Program</t>
        </is>
      </c>
      <c r="C51" s="3" t="inlineStr">
        <is>
          <t>Commercial</t>
        </is>
      </c>
      <c r="D51" s="3" t="inlineStr">
        <is>
          <t>Retail split: high-street retail area</t>
        </is>
      </c>
      <c r="E51" s="3" t="inlineStr">
        <is>
          <t>C2</t>
        </is>
      </c>
      <c r="F51" s="3" t="inlineStr">
        <is>
          <t>All</t>
        </is>
      </c>
      <c r="G51" s="3" t="inlineStr">
        <is>
          <t>All</t>
        </is>
      </c>
      <c r="H51" s="3" t="n">
        <v>6000</v>
      </c>
      <c r="I51" s="3" t="inlineStr">
        <is>
          <t>m²</t>
        </is>
      </c>
      <c r="J51" s="3" t="n"/>
      <c r="K51" s="3" t="n"/>
      <c r="L51" s="3" t="n"/>
      <c r="M51" s="3" t="inlineStr">
        <is>
          <t>None</t>
        </is>
      </c>
      <c r="N51" s="3" t="inlineStr">
        <is>
          <t>PrimaryDoc</t>
        </is>
      </c>
      <c r="O51" s="3" t="inlineStr">
        <is>
          <t>High</t>
        </is>
      </c>
      <c r="P51" s="3" t="inlineStr">
        <is>
          <t>Stated as '6,000 m² of high-street retail'. | Original Value_Base: 6000. Type normalized per QC rule.</t>
        </is>
      </c>
      <c r="Q51" s="3" t="inlineStr">
        <is>
          <t>1. Cover &amp; Version.docx | Concept 2: “Balanced Urban Hub” | 6,000 m² of high-street | Type normalized per QC rule</t>
        </is>
      </c>
    </row>
    <row r="52" ht="28" customHeight="1">
      <c r="A52" s="3" t="inlineStr">
        <is>
          <t>MI-0051</t>
        </is>
      </c>
      <c r="B52" s="3" t="inlineStr">
        <is>
          <t>Program</t>
        </is>
      </c>
      <c r="C52" s="3" t="inlineStr">
        <is>
          <t>Other</t>
        </is>
      </c>
      <c r="D52" s="3" t="inlineStr">
        <is>
          <t>Office net-to-gross (assumed range)</t>
        </is>
      </c>
      <c r="E52" s="3" t="inlineStr">
        <is>
          <t>C2</t>
        </is>
      </c>
      <c r="F52" s="3" t="inlineStr">
        <is>
          <t>All</t>
        </is>
      </c>
      <c r="G52" s="3" t="inlineStr">
        <is>
          <t>All</t>
        </is>
      </c>
      <c r="H52" s="3" t="n">
        <v>87.5</v>
      </c>
      <c r="I52" s="3" t="inlineStr">
        <is>
          <t>%</t>
        </is>
      </c>
      <c r="J52" s="3" t="n">
        <v>85</v>
      </c>
      <c r="K52" s="3" t="n">
        <v>87.5</v>
      </c>
      <c r="L52" s="3" t="n">
        <v>90</v>
      </c>
      <c r="M52" s="3" t="inlineStr">
        <is>
          <t>Triangular</t>
        </is>
      </c>
      <c r="N52" s="3" t="inlineStr">
        <is>
          <t>Derived</t>
        </is>
      </c>
      <c r="O52" s="3" t="inlineStr">
        <is>
          <t>High</t>
        </is>
      </c>
      <c r="P52" s="3" t="inlineStr">
        <is>
          <t>Stated as '~85–90%'. | Original Value_Base: 85–90. Base computed as midpoint per QC rule.</t>
        </is>
      </c>
      <c r="Q52" s="3" t="inlineStr">
        <is>
          <t>1. Cover &amp; Version.docx | Concept 2: “Balanced Urban Hub” | Net-to-gross for offices is ~85–90% | Derived midpoint/base per QC rule</t>
        </is>
      </c>
    </row>
    <row r="53" ht="28" customHeight="1">
      <c r="A53" s="3" t="inlineStr">
        <is>
          <t>MI-0052</t>
        </is>
      </c>
      <c r="B53" s="3" t="inlineStr">
        <is>
          <t>Program</t>
        </is>
      </c>
      <c r="C53" s="3" t="inlineStr">
        <is>
          <t>Other</t>
        </is>
      </c>
      <c r="D53" s="3" t="inlineStr">
        <is>
          <t>Net office area (derived in text)</t>
        </is>
      </c>
      <c r="E53" s="3" t="inlineStr">
        <is>
          <t>C2</t>
        </is>
      </c>
      <c r="F53" s="3" t="inlineStr">
        <is>
          <t>All</t>
        </is>
      </c>
      <c r="G53" s="3" t="inlineStr">
        <is>
          <t>All</t>
        </is>
      </c>
      <c r="H53" s="3" t="n">
        <v>16500</v>
      </c>
      <c r="I53" s="3" t="inlineStr">
        <is>
          <t>m² net</t>
        </is>
      </c>
      <c r="J53" s="3" t="n"/>
      <c r="K53" s="3" t="n"/>
      <c r="L53" s="3" t="n"/>
      <c r="M53" s="3" t="inlineStr">
        <is>
          <t>None</t>
        </is>
      </c>
      <c r="N53" s="3" t="inlineStr">
        <is>
          <t>PrimaryDoc</t>
        </is>
      </c>
      <c r="O53" s="3" t="inlineStr">
        <is>
          <t>High</t>
        </is>
      </c>
      <c r="P53" s="3" t="inlineStr">
        <is>
          <t>Stated as 'meaning 18,500 m² GFA yields ~16,500 m² net office space'. | Original Value_Base: 16500. Type normalized per QC rule.</t>
        </is>
      </c>
      <c r="Q53" s="3" t="inlineStr">
        <is>
          <t>1. Cover &amp; Version.docx | Concept 2: “Balanced Urban Hub” | yields ~16,500 m² net | Type normalized per QC rule</t>
        </is>
      </c>
    </row>
    <row r="54" ht="28" customHeight="1">
      <c r="A54" s="3" t="inlineStr">
        <is>
          <t>MI-0053</t>
        </is>
      </c>
      <c r="B54" s="3" t="inlineStr">
        <is>
          <t>Program</t>
        </is>
      </c>
      <c r="C54" s="3" t="inlineStr">
        <is>
          <t>Other</t>
        </is>
      </c>
      <c r="D54" s="3" t="inlineStr">
        <is>
          <t>Jobs accommodated (range; stated)</t>
        </is>
      </c>
      <c r="E54" s="3" t="inlineStr">
        <is>
          <t>C2</t>
        </is>
      </c>
      <c r="F54" s="3" t="inlineStr">
        <is>
          <t>All</t>
        </is>
      </c>
      <c r="G54" s="3" t="inlineStr">
        <is>
          <t>All</t>
        </is>
      </c>
      <c r="H54" s="3" t="n">
        <v>1200</v>
      </c>
      <c r="I54" s="3" t="inlineStr">
        <is>
          <t>jobs</t>
        </is>
      </c>
      <c r="J54" s="3" t="n">
        <v>1100</v>
      </c>
      <c r="K54" s="3" t="n">
        <v>1200</v>
      </c>
      <c r="L54" s="3" t="n">
        <v>1300</v>
      </c>
      <c r="M54" s="3" t="inlineStr">
        <is>
          <t>Triangular</t>
        </is>
      </c>
      <c r="N54" s="3" t="inlineStr">
        <is>
          <t>Derived</t>
        </is>
      </c>
      <c r="O54" s="3" t="inlineStr">
        <is>
          <t>High</t>
        </is>
      </c>
      <c r="P54" s="3" t="inlineStr">
        <is>
          <t>Stated range; keep as text. | Original Value_Base: 1,100–1,300. Base computed as midpoint per QC rule.</t>
        </is>
      </c>
      <c r="Q54" s="3" t="inlineStr">
        <is>
          <t>1. Cover &amp; Version.docx | Concept 2: “Balanced Urban Hub” | enough for ~1,100–1,300 jobs | Derived midpoint/base per QC rule</t>
        </is>
      </c>
    </row>
    <row r="55" ht="42" customHeight="1">
      <c r="A55" s="3" t="inlineStr">
        <is>
          <t>MI-0054</t>
        </is>
      </c>
      <c r="B55" s="3" t="inlineStr">
        <is>
          <t>Program</t>
        </is>
      </c>
      <c r="C55" s="3" t="inlineStr">
        <is>
          <t>Other</t>
        </is>
      </c>
      <c r="D55" s="3" t="inlineStr">
        <is>
          <t>Workspace density (stated)</t>
        </is>
      </c>
      <c r="E55" s="3" t="inlineStr">
        <is>
          <t>C2</t>
        </is>
      </c>
      <c r="F55" s="3" t="inlineStr">
        <is>
          <t>All</t>
        </is>
      </c>
      <c r="G55" s="3" t="inlineStr">
        <is>
          <t>All</t>
        </is>
      </c>
      <c r="H55" s="3" t="n">
        <v>15</v>
      </c>
      <c r="I55" s="3" t="inlineStr">
        <is>
          <t>m²/workstation</t>
        </is>
      </c>
      <c r="J55" s="3" t="n"/>
      <c r="K55" s="3" t="n"/>
      <c r="L55" s="3" t="n"/>
      <c r="M55" s="3" t="inlineStr">
        <is>
          <t>None</t>
        </is>
      </c>
      <c r="N55" s="3" t="inlineStr">
        <is>
          <t>PrimaryDoc</t>
        </is>
      </c>
      <c r="O55" s="3" t="inlineStr">
        <is>
          <t>High</t>
        </is>
      </c>
      <c r="P55" s="3" t="inlineStr">
        <is>
          <t>Stated as '~15 m² per workstation'. | Original Value_Base: 15. Type normalized per QC rule.</t>
        </is>
      </c>
      <c r="Q55" s="3" t="inlineStr">
        <is>
          <t>1. Cover &amp; Version.docx | Concept 2: “Balanced Urban Hub” | ~15 m² per workstation | Type normalized per QC rule</t>
        </is>
      </c>
    </row>
    <row r="56" ht="28" customHeight="1">
      <c r="A56" s="3" t="inlineStr">
        <is>
          <t>MI-0055</t>
        </is>
      </c>
      <c r="B56" s="3" t="inlineStr">
        <is>
          <t>Program</t>
        </is>
      </c>
      <c r="C56" s="3" t="inlineStr">
        <is>
          <t>Areas</t>
        </is>
      </c>
      <c r="D56" s="3" t="inlineStr">
        <is>
          <t>Total GFA (overall)</t>
        </is>
      </c>
      <c r="E56" s="3" t="inlineStr">
        <is>
          <t>C3</t>
        </is>
      </c>
      <c r="F56" s="3" t="inlineStr">
        <is>
          <t>All</t>
        </is>
      </c>
      <c r="G56" s="3" t="inlineStr">
        <is>
          <t>All</t>
        </is>
      </c>
      <c r="H56" s="3" t="n">
        <v>46000</v>
      </c>
      <c r="I56" s="3" t="inlineStr">
        <is>
          <t>m²</t>
        </is>
      </c>
      <c r="J56" s="3" t="n"/>
      <c r="K56" s="3" t="n"/>
      <c r="L56" s="3" t="n"/>
      <c r="M56" s="3" t="inlineStr">
        <is>
          <t>None</t>
        </is>
      </c>
      <c r="N56" s="3" t="inlineStr">
        <is>
          <t>PrimaryDoc</t>
        </is>
      </c>
      <c r="O56" s="3" t="inlineStr">
        <is>
          <t>Low</t>
        </is>
      </c>
      <c r="P56" s="3" t="inlineStr">
        <is>
          <t>Concept 3 section does not explicitly restate total GFA. | Original Value_Base: 46000. Type normalized per QC rule.</t>
        </is>
      </c>
      <c r="Q56" s="3" t="inlineStr">
        <is>
          <t>1. Cover &amp; Version.docx | Concept 3: “Innovation Campus &amp; Housing” | TBD – not specified | Type normalized per QC rule</t>
        </is>
      </c>
    </row>
    <row r="57" ht="28" customHeight="1">
      <c r="A57" s="3" t="inlineStr">
        <is>
          <t>MI-0056</t>
        </is>
      </c>
      <c r="B57" s="3" t="inlineStr">
        <is>
          <t>Program</t>
        </is>
      </c>
      <c r="C57" s="3" t="inlineStr">
        <is>
          <t>Areas</t>
        </is>
      </c>
      <c r="D57" s="3" t="inlineStr">
        <is>
          <t>Residential GFA</t>
        </is>
      </c>
      <c r="E57" s="3" t="inlineStr">
        <is>
          <t>C3</t>
        </is>
      </c>
      <c r="F57" s="3" t="inlineStr">
        <is>
          <t>All</t>
        </is>
      </c>
      <c r="G57" s="3" t="inlineStr">
        <is>
          <t>All</t>
        </is>
      </c>
      <c r="H57" s="3" t="n">
        <v>23000</v>
      </c>
      <c r="I57" s="3" t="inlineStr">
        <is>
          <t>m²</t>
        </is>
      </c>
      <c r="J57" s="3" t="n"/>
      <c r="K57" s="3" t="n"/>
      <c r="L57" s="3" t="n"/>
      <c r="M57" s="3" t="inlineStr">
        <is>
          <t>None</t>
        </is>
      </c>
      <c r="N57" s="3" t="inlineStr">
        <is>
          <t>PrimaryDoc</t>
        </is>
      </c>
      <c r="O57" s="3" t="inlineStr">
        <is>
          <t>High</t>
        </is>
      </c>
      <c r="P57" s="3" t="inlineStr">
        <is>
          <t>Approx; stated explicitly. | Original Value_Base: 23000. Type normalized per QC rule.</t>
        </is>
      </c>
      <c r="Q57" s="3" t="inlineStr">
        <is>
          <t>1. Cover &amp; Version.docx | Concept 3: “Innovation Campus &amp; Housing” | ~23,000 m² GFA residential | Type normalized per QC rule</t>
        </is>
      </c>
    </row>
    <row r="58" ht="28" customHeight="1">
      <c r="A58" s="3" t="inlineStr">
        <is>
          <t>MI-0057</t>
        </is>
      </c>
      <c r="B58" s="3" t="inlineStr">
        <is>
          <t>Program</t>
        </is>
      </c>
      <c r="C58" s="3" t="inlineStr">
        <is>
          <t>Areas</t>
        </is>
      </c>
      <c r="D58" s="3" t="inlineStr">
        <is>
          <t>Tertiary/Office GFA (approx)</t>
        </is>
      </c>
      <c r="E58" s="3" t="inlineStr">
        <is>
          <t>C3</t>
        </is>
      </c>
      <c r="F58" s="3" t="inlineStr">
        <is>
          <t>All</t>
        </is>
      </c>
      <c r="G58" s="3" t="inlineStr">
        <is>
          <t>All</t>
        </is>
      </c>
      <c r="H58" s="3" t="n">
        <v>13800</v>
      </c>
      <c r="I58" s="3" t="inlineStr">
        <is>
          <t>m²</t>
        </is>
      </c>
      <c r="J58" s="3" t="n"/>
      <c r="K58" s="3" t="n"/>
      <c r="L58" s="3" t="n"/>
      <c r="M58" s="3" t="inlineStr">
        <is>
          <t>None</t>
        </is>
      </c>
      <c r="N58" s="3" t="inlineStr">
        <is>
          <t>PrimaryDoc</t>
        </is>
      </c>
      <c r="O58" s="3" t="inlineStr">
        <is>
          <t>High</t>
        </is>
      </c>
      <c r="P58" s="3" t="inlineStr">
        <is>
          <t>Stated as '~30% (~13,800 m²)'. | Original Value_Base: 13800. Type normalized per QC rule.</t>
        </is>
      </c>
      <c r="Q58" s="3" t="inlineStr">
        <is>
          <t>1. Cover &amp; Version.docx | Concept 3: “Innovation Campus &amp; Housing” | Tertiary ~30% (~13,800 m²) | Type normalized per QC rule</t>
        </is>
      </c>
    </row>
    <row r="59" ht="28" customHeight="1">
      <c r="A59" s="3" t="inlineStr">
        <is>
          <t>MI-0058</t>
        </is>
      </c>
      <c r="B59" s="3" t="inlineStr">
        <is>
          <t>Program</t>
        </is>
      </c>
      <c r="C59" s="3" t="inlineStr">
        <is>
          <t>Areas</t>
        </is>
      </c>
      <c r="D59" s="3" t="inlineStr">
        <is>
          <t>Commercial/Retail GFA (approx)</t>
        </is>
      </c>
      <c r="E59" s="3" t="inlineStr">
        <is>
          <t>C3</t>
        </is>
      </c>
      <c r="F59" s="3" t="inlineStr">
        <is>
          <t>All</t>
        </is>
      </c>
      <c r="G59" s="3" t="inlineStr">
        <is>
          <t>All</t>
        </is>
      </c>
      <c r="H59" s="3" t="n">
        <v>4600</v>
      </c>
      <c r="I59" s="3" t="inlineStr">
        <is>
          <t>m²</t>
        </is>
      </c>
      <c r="J59" s="3" t="n"/>
      <c r="K59" s="3" t="n"/>
      <c r="L59" s="3" t="n"/>
      <c r="M59" s="3" t="inlineStr">
        <is>
          <t>None</t>
        </is>
      </c>
      <c r="N59" s="3" t="inlineStr">
        <is>
          <t>PrimaryDoc</t>
        </is>
      </c>
      <c r="O59" s="3" t="inlineStr">
        <is>
          <t>High</t>
        </is>
      </c>
      <c r="P59" s="3" t="inlineStr">
        <is>
          <t>Stated as '~10% (~4,600 m²)'. | Original Value_Base: 4600. Type normalized per QC rule.</t>
        </is>
      </c>
      <c r="Q59" s="3" t="inlineStr">
        <is>
          <t>1. Cover &amp; Version.docx | Concept 3: “Innovation Campus &amp; Housing” | Retail ~10% (~4,600 m²) | Type normalized per QC rule</t>
        </is>
      </c>
    </row>
    <row r="60" ht="28" customHeight="1">
      <c r="A60" s="3" t="inlineStr">
        <is>
          <t>MI-0059</t>
        </is>
      </c>
      <c r="B60" s="3" t="inlineStr">
        <is>
          <t>Program</t>
        </is>
      </c>
      <c r="C60" s="3" t="inlineStr">
        <is>
          <t>Areas</t>
        </is>
      </c>
      <c r="D60" s="3" t="inlineStr">
        <is>
          <t>Special/Institutional GFA (approx)</t>
        </is>
      </c>
      <c r="E60" s="3" t="inlineStr">
        <is>
          <t>C3</t>
        </is>
      </c>
      <c r="F60" s="3" t="inlineStr">
        <is>
          <t>All</t>
        </is>
      </c>
      <c r="G60" s="3" t="inlineStr">
        <is>
          <t>All</t>
        </is>
      </c>
      <c r="H60" s="3" t="n">
        <v>4600</v>
      </c>
      <c r="I60" s="3" t="inlineStr">
        <is>
          <t>m²</t>
        </is>
      </c>
      <c r="J60" s="3" t="n"/>
      <c r="K60" s="3" t="n"/>
      <c r="L60" s="3" t="n"/>
      <c r="M60" s="3" t="inlineStr">
        <is>
          <t>None</t>
        </is>
      </c>
      <c r="N60" s="3" t="inlineStr">
        <is>
          <t>PrimaryDoc</t>
        </is>
      </c>
      <c r="O60" s="3" t="inlineStr">
        <is>
          <t>High</t>
        </is>
      </c>
      <c r="P60" s="3" t="inlineStr">
        <is>
          <t>Stated as 'Special 4,600 m² (10%)'. | Original Value_Base: 4600. Type normalized per QC rule.</t>
        </is>
      </c>
      <c r="Q60" s="3" t="inlineStr">
        <is>
          <t>1. Cover &amp; Version.docx | Concept 3: “Innovation Campus &amp; Housing” | Special 4,600 m² (10%) | Type normalized per QC rule</t>
        </is>
      </c>
    </row>
    <row r="61" ht="28" customHeight="1">
      <c r="A61" s="3" t="inlineStr">
        <is>
          <t>MI-0060</t>
        </is>
      </c>
      <c r="B61" s="3" t="inlineStr">
        <is>
          <t>Program</t>
        </is>
      </c>
      <c r="C61" s="3" t="inlineStr">
        <is>
          <t>Mix</t>
        </is>
      </c>
      <c r="D61" s="3" t="inlineStr">
        <is>
          <t>Residential share</t>
        </is>
      </c>
      <c r="E61" s="3" t="inlineStr">
        <is>
          <t>C3</t>
        </is>
      </c>
      <c r="F61" s="3" t="inlineStr">
        <is>
          <t>All</t>
        </is>
      </c>
      <c r="G61" s="3" t="inlineStr">
        <is>
          <t>All</t>
        </is>
      </c>
      <c r="H61" s="3" t="n">
        <v>50</v>
      </c>
      <c r="I61" s="3" t="inlineStr">
        <is>
          <t>% of GFA</t>
        </is>
      </c>
      <c r="J61" s="3" t="n"/>
      <c r="K61" s="3" t="n"/>
      <c r="L61" s="3" t="n"/>
      <c r="M61" s="3" t="inlineStr">
        <is>
          <t>None</t>
        </is>
      </c>
      <c r="N61" s="3" t="inlineStr">
        <is>
          <t>PrimaryDoc</t>
        </is>
      </c>
      <c r="O61" s="3" t="inlineStr">
        <is>
          <t>High</t>
        </is>
      </c>
      <c r="P61" s="3" t="inlineStr">
        <is>
          <t>Approx (~50%). | Original Value_Base: 50. Type normalized per QC rule.</t>
        </is>
      </c>
      <c r="Q61" s="3" t="inlineStr">
        <is>
          <t>1. Cover &amp; Version.docx | Concept 3: “Innovation Campus &amp; Housing” | ~50% Residential | Type normalized per QC rule</t>
        </is>
      </c>
    </row>
    <row r="62" ht="28" customHeight="1">
      <c r="A62" s="3" t="inlineStr">
        <is>
          <t>MI-0061</t>
        </is>
      </c>
      <c r="B62" s="3" t="inlineStr">
        <is>
          <t>Program</t>
        </is>
      </c>
      <c r="C62" s="3" t="inlineStr">
        <is>
          <t>Mix</t>
        </is>
      </c>
      <c r="D62" s="3" t="inlineStr">
        <is>
          <t>Tertiary share</t>
        </is>
      </c>
      <c r="E62" s="3" t="inlineStr">
        <is>
          <t>C3</t>
        </is>
      </c>
      <c r="F62" s="3" t="inlineStr">
        <is>
          <t>All</t>
        </is>
      </c>
      <c r="G62" s="3" t="inlineStr">
        <is>
          <t>All</t>
        </is>
      </c>
      <c r="H62" s="3" t="n">
        <v>30</v>
      </c>
      <c r="I62" s="3" t="inlineStr">
        <is>
          <t>% of GFA</t>
        </is>
      </c>
      <c r="J62" s="3" t="n"/>
      <c r="K62" s="3" t="n"/>
      <c r="L62" s="3" t="n"/>
      <c r="M62" s="3" t="inlineStr">
        <is>
          <t>None</t>
        </is>
      </c>
      <c r="N62" s="3" t="inlineStr">
        <is>
          <t>PrimaryDoc</t>
        </is>
      </c>
      <c r="O62" s="3" t="inlineStr">
        <is>
          <t>High</t>
        </is>
      </c>
      <c r="P62" s="3" t="inlineStr">
        <is>
          <t>Approx (~30%). | Original Value_Base: 30. Type normalized per QC rule.</t>
        </is>
      </c>
      <c r="Q62" s="3" t="inlineStr">
        <is>
          <t>1. Cover &amp; Version.docx | Concept 3: “Innovation Campus &amp; Housing” | ~30% Tertiary | Type normalized per QC rule</t>
        </is>
      </c>
    </row>
    <row r="63" ht="28" customHeight="1">
      <c r="A63" s="3" t="inlineStr">
        <is>
          <t>MI-0062</t>
        </is>
      </c>
      <c r="B63" s="3" t="inlineStr">
        <is>
          <t>Program</t>
        </is>
      </c>
      <c r="C63" s="3" t="inlineStr">
        <is>
          <t>Mix</t>
        </is>
      </c>
      <c r="D63" s="3" t="inlineStr">
        <is>
          <t>Commercial/Retail share</t>
        </is>
      </c>
      <c r="E63" s="3" t="inlineStr">
        <is>
          <t>C3</t>
        </is>
      </c>
      <c r="F63" s="3" t="inlineStr">
        <is>
          <t>All</t>
        </is>
      </c>
      <c r="G63" s="3" t="inlineStr">
        <is>
          <t>All</t>
        </is>
      </c>
      <c r="H63" s="3" t="n">
        <v>10</v>
      </c>
      <c r="I63" s="3" t="inlineStr">
        <is>
          <t>% of GFA</t>
        </is>
      </c>
      <c r="J63" s="3" t="n"/>
      <c r="K63" s="3" t="n"/>
      <c r="L63" s="3" t="n"/>
      <c r="M63" s="3" t="inlineStr">
        <is>
          <t>None</t>
        </is>
      </c>
      <c r="N63" s="3" t="inlineStr">
        <is>
          <t>PrimaryDoc</t>
        </is>
      </c>
      <c r="O63" s="3" t="inlineStr">
        <is>
          <t>High</t>
        </is>
      </c>
      <c r="P63" s="3" t="inlineStr">
        <is>
          <t>Approx (~10%). | Original Value_Base: 10. Type normalized per QC rule.</t>
        </is>
      </c>
      <c r="Q63" s="3" t="inlineStr">
        <is>
          <t>1. Cover &amp; Version.docx | Concept 3: “Innovation Campus &amp; Housing” | ~10% Commercial | Type normalized per QC rule</t>
        </is>
      </c>
    </row>
    <row r="64" ht="28" customHeight="1">
      <c r="A64" s="3" t="inlineStr">
        <is>
          <t>MI-0063</t>
        </is>
      </c>
      <c r="B64" s="3" t="inlineStr">
        <is>
          <t>Program</t>
        </is>
      </c>
      <c r="C64" s="3" t="inlineStr">
        <is>
          <t>Mix</t>
        </is>
      </c>
      <c r="D64" s="3" t="inlineStr">
        <is>
          <t>Special/Institutional share</t>
        </is>
      </c>
      <c r="E64" s="3" t="inlineStr">
        <is>
          <t>C3</t>
        </is>
      </c>
      <c r="F64" s="3" t="inlineStr">
        <is>
          <t>All</t>
        </is>
      </c>
      <c r="G64" s="3" t="inlineStr">
        <is>
          <t>All</t>
        </is>
      </c>
      <c r="H64" s="3" t="n">
        <v>10</v>
      </c>
      <c r="I64" s="3" t="inlineStr">
        <is>
          <t>% of GFA</t>
        </is>
      </c>
      <c r="J64" s="3" t="n"/>
      <c r="K64" s="3" t="n"/>
      <c r="L64" s="3" t="n"/>
      <c r="M64" s="3" t="inlineStr">
        <is>
          <t>None</t>
        </is>
      </c>
      <c r="N64" s="3" t="inlineStr">
        <is>
          <t>PrimaryDoc</t>
        </is>
      </c>
      <c r="O64" s="3" t="inlineStr">
        <is>
          <t>High</t>
        </is>
      </c>
      <c r="P64" s="3" t="inlineStr">
        <is>
          <t>Approx (~10%). | Original Value_Base: 10. Type normalized per QC rule.</t>
        </is>
      </c>
      <c r="Q64" s="3" t="inlineStr">
        <is>
          <t>1. Cover &amp; Version.docx | Concept 3: “Innovation Campus &amp; Housing” | ~10% Special | Type normalized per QC rule</t>
        </is>
      </c>
    </row>
    <row r="65" ht="28" customHeight="1">
      <c r="A65" s="3" t="inlineStr">
        <is>
          <t>MI-0064</t>
        </is>
      </c>
      <c r="B65" s="3" t="inlineStr">
        <is>
          <t>Program</t>
        </is>
      </c>
      <c r="C65" s="3" t="inlineStr">
        <is>
          <t>Units</t>
        </is>
      </c>
      <c r="D65" s="3" t="inlineStr">
        <is>
          <t>Total residential units (if mostly regular apartments)</t>
        </is>
      </c>
      <c r="E65" s="3" t="inlineStr">
        <is>
          <t>C3</t>
        </is>
      </c>
      <c r="F65" s="3" t="inlineStr">
        <is>
          <t>All</t>
        </is>
      </c>
      <c r="G65" s="3" t="inlineStr">
        <is>
          <t>All</t>
        </is>
      </c>
      <c r="H65" s="3" t="n">
        <v>250</v>
      </c>
      <c r="I65" s="3" t="inlineStr">
        <is>
          <t>units</t>
        </is>
      </c>
      <c r="J65" s="3" t="n"/>
      <c r="K65" s="3" t="n"/>
      <c r="L65" s="3" t="n"/>
      <c r="M65" s="3" t="inlineStr">
        <is>
          <t>None</t>
        </is>
      </c>
      <c r="N65" s="3" t="inlineStr">
        <is>
          <t>PrimaryDoc</t>
        </is>
      </c>
      <c r="O65" s="3" t="inlineStr">
        <is>
          <t>High</t>
        </is>
      </c>
      <c r="P65" s="3" t="inlineStr">
        <is>
          <t>Stated as '~250 units'. | Original Value_Base: 250. Type normalized per QC rule.</t>
        </is>
      </c>
      <c r="Q65" s="3" t="inlineStr">
        <is>
          <t>1. Cover &amp; Version.docx | Concept 3: “Innovation Campus &amp; Housing” | ~250 units | Type normalized per QC rule</t>
        </is>
      </c>
    </row>
    <row r="66" ht="28" customHeight="1">
      <c r="A66" s="3" t="inlineStr">
        <is>
          <t>MI-0065</t>
        </is>
      </c>
      <c r="B66" s="3" t="inlineStr">
        <is>
          <t>Program</t>
        </is>
      </c>
      <c r="C66" s="3" t="inlineStr">
        <is>
          <t>Units</t>
        </is>
      </c>
      <c r="D66" s="3" t="inlineStr">
        <is>
          <t>Regular residential units (if student housing included)</t>
        </is>
      </c>
      <c r="E66" s="3" t="inlineStr">
        <is>
          <t>C3</t>
        </is>
      </c>
      <c r="F66" s="3" t="inlineStr">
        <is>
          <t>All</t>
        </is>
      </c>
      <c r="G66" s="3" t="inlineStr">
        <is>
          <t>All</t>
        </is>
      </c>
      <c r="H66" s="3" t="n">
        <v>150</v>
      </c>
      <c r="I66" s="3" t="inlineStr">
        <is>
          <t>units</t>
        </is>
      </c>
      <c r="J66" s="3" t="n"/>
      <c r="K66" s="3" t="n"/>
      <c r="L66" s="3" t="n"/>
      <c r="M66" s="3" t="inlineStr">
        <is>
          <t>None</t>
        </is>
      </c>
      <c r="N66" s="3" t="inlineStr">
        <is>
          <t>PrimaryDoc</t>
        </is>
      </c>
      <c r="O66" s="3" t="inlineStr">
        <is>
          <t>High</t>
        </is>
      </c>
      <c r="P66" s="3" t="inlineStr">
        <is>
          <t>Stated as '150 regular units + student residence'. | Original Value_Base: 150. Type normalized per QC rule.</t>
        </is>
      </c>
      <c r="Q66" s="3" t="inlineStr">
        <is>
          <t>1. Cover &amp; Version.docx | Concept 3: “Innovation Campus &amp; Housing” | 150 regular units | Type normalized per QC rule</t>
        </is>
      </c>
    </row>
    <row r="67" ht="28" customHeight="1">
      <c r="A67" s="3" t="inlineStr">
        <is>
          <t>MI-0066</t>
        </is>
      </c>
      <c r="B67" s="3" t="inlineStr">
        <is>
          <t>Program</t>
        </is>
      </c>
      <c r="C67" s="3" t="inlineStr">
        <is>
          <t>Units</t>
        </is>
      </c>
      <c r="D67" s="3" t="inlineStr">
        <is>
          <t>Student housing beds (if included)</t>
        </is>
      </c>
      <c r="E67" s="3" t="inlineStr">
        <is>
          <t>C3</t>
        </is>
      </c>
      <c r="F67" s="3" t="inlineStr">
        <is>
          <t>All</t>
        </is>
      </c>
      <c r="G67" s="3" t="inlineStr">
        <is>
          <t>All</t>
        </is>
      </c>
      <c r="H67" s="3" t="n">
        <v>100</v>
      </c>
      <c r="I67" s="3" t="inlineStr">
        <is>
          <t>beds</t>
        </is>
      </c>
      <c r="J67" s="3" t="n"/>
      <c r="K67" s="3" t="n"/>
      <c r="L67" s="3" t="n"/>
      <c r="M67" s="3" t="inlineStr">
        <is>
          <t>None</t>
        </is>
      </c>
      <c r="N67" s="3" t="inlineStr">
        <is>
          <t>PrimaryDoc</t>
        </is>
      </c>
      <c r="O67" s="3" t="inlineStr">
        <is>
          <t>High</t>
        </is>
      </c>
      <c r="P67" s="3" t="inlineStr">
        <is>
          <t>Stated as 'student residence of 100 beds'. | Original Value_Base: 100. Type normalized per QC rule.</t>
        </is>
      </c>
      <c r="Q67" s="3" t="inlineStr">
        <is>
          <t>1. Cover &amp; Version.docx | Concept 3: “Innovation Campus &amp; Housing” | student residence of 100 beds | Type normalized per QC rule</t>
        </is>
      </c>
    </row>
    <row r="68" ht="28" customHeight="1">
      <c r="A68" s="3" t="inlineStr">
        <is>
          <t>MI-0067</t>
        </is>
      </c>
      <c r="B68" s="3" t="inlineStr">
        <is>
          <t>Program</t>
        </is>
      </c>
      <c r="C68" s="3" t="inlineStr">
        <is>
          <t>Other</t>
        </is>
      </c>
      <c r="D68" s="3" t="inlineStr">
        <is>
          <t>Student housing area per bed (stated)</t>
        </is>
      </c>
      <c r="E68" s="3" t="inlineStr">
        <is>
          <t>C3</t>
        </is>
      </c>
      <c r="F68" s="3" t="inlineStr">
        <is>
          <t>All</t>
        </is>
      </c>
      <c r="G68" s="3" t="inlineStr">
        <is>
          <t>All</t>
        </is>
      </c>
      <c r="H68" s="3" t="n">
        <v>20</v>
      </c>
      <c r="I68" s="3" t="inlineStr">
        <is>
          <t>m² GFA/bed</t>
        </is>
      </c>
      <c r="J68" s="3" t="n"/>
      <c r="K68" s="3" t="n"/>
      <c r="L68" s="3" t="n"/>
      <c r="M68" s="3" t="inlineStr">
        <is>
          <t>None</t>
        </is>
      </c>
      <c r="N68" s="3" t="inlineStr">
        <is>
          <t>PrimaryDoc</t>
        </is>
      </c>
      <c r="O68" s="3" t="inlineStr">
        <is>
          <t>High</t>
        </is>
      </c>
      <c r="P68" s="3" t="inlineStr">
        <is>
          <t>Stated as '~20 m² GFA/bed'. | Original Value_Base: 20. Type normalized per QC rule.</t>
        </is>
      </c>
      <c r="Q68" s="3" t="inlineStr">
        <is>
          <t>1. Cover &amp; Version.docx | Concept 3: “Innovation Campus &amp; Housing” | roughly 20 m² GFA/bed | Type normalized per QC rule</t>
        </is>
      </c>
    </row>
    <row r="69" ht="28" customHeight="1">
      <c r="A69" s="3" t="inlineStr">
        <is>
          <t>MI-0068</t>
        </is>
      </c>
      <c r="B69" s="3" t="inlineStr">
        <is>
          <t>Program</t>
        </is>
      </c>
      <c r="C69" s="3" t="inlineStr">
        <is>
          <t>Other</t>
        </is>
      </c>
      <c r="D69" s="3" t="inlineStr">
        <is>
          <t>Student housing area for 100 beds (stated)</t>
        </is>
      </c>
      <c r="E69" s="3" t="inlineStr">
        <is>
          <t>C3</t>
        </is>
      </c>
      <c r="F69" s="3" t="inlineStr">
        <is>
          <t>All</t>
        </is>
      </c>
      <c r="G69" s="3" t="inlineStr">
        <is>
          <t>All</t>
        </is>
      </c>
      <c r="H69" s="3" t="n">
        <v>2000</v>
      </c>
      <c r="I69" s="3" t="inlineStr">
        <is>
          <t>m²</t>
        </is>
      </c>
      <c r="J69" s="3" t="n"/>
      <c r="K69" s="3" t="n"/>
      <c r="L69" s="3" t="n"/>
      <c r="M69" s="3" t="inlineStr">
        <is>
          <t>None</t>
        </is>
      </c>
      <c r="N69" s="3" t="inlineStr">
        <is>
          <t>PrimaryDoc</t>
        </is>
      </c>
      <c r="O69" s="3" t="inlineStr">
        <is>
          <t>High</t>
        </is>
      </c>
      <c r="P69" s="3" t="inlineStr">
        <is>
          <t>Stated as '100 beds = 2,000 m²'. | Original Value_Base: 2000. Type normalized per QC rule.</t>
        </is>
      </c>
      <c r="Q69" s="3" t="inlineStr">
        <is>
          <t>1. Cover &amp; Version.docx | Concept 3: “Innovation Campus &amp; Housing” | 100 beds = 2,000 m² | Type normalized per QC rule</t>
        </is>
      </c>
    </row>
    <row r="70" ht="28" customHeight="1">
      <c r="A70" s="3" t="inlineStr">
        <is>
          <t>MI-0069</t>
        </is>
      </c>
      <c r="B70" s="3" t="inlineStr">
        <is>
          <t>Program</t>
        </is>
      </c>
      <c r="C70" s="3" t="inlineStr">
        <is>
          <t>Buildings</t>
        </is>
      </c>
      <c r="D70" s="3" t="inlineStr">
        <is>
          <t>Tertiary building description (stated)</t>
        </is>
      </c>
      <c r="E70" s="3" t="inlineStr">
        <is>
          <t>C3</t>
        </is>
      </c>
      <c r="F70" s="3" t="inlineStr">
        <is>
          <t>All</t>
        </is>
      </c>
      <c r="G70" s="3" t="inlineStr">
        <is>
          <t>All</t>
        </is>
      </c>
      <c r="H70" s="3" t="inlineStr">
        <is>
          <t>one 7-story multi-use building</t>
        </is>
      </c>
      <c r="I70" s="3" t="inlineStr">
        <is>
          <t>text</t>
        </is>
      </c>
      <c r="J70" s="3" t="n"/>
      <c r="K70" s="3" t="n"/>
      <c r="L70" s="3" t="n"/>
      <c r="M70" s="3" t="inlineStr">
        <is>
          <t>None</t>
        </is>
      </c>
      <c r="N70" s="3" t="inlineStr">
        <is>
          <t>FrozenGate1</t>
        </is>
      </c>
      <c r="O70" s="3" t="inlineStr">
        <is>
          <t>High</t>
        </is>
      </c>
      <c r="P70" s="3" t="inlineStr">
        <is>
          <t>Text description; no further quantification.</t>
        </is>
      </c>
      <c r="Q70" s="3" t="inlineStr">
        <is>
          <t>1. Cover &amp; Version.docx | Concept 3: “Innovation Campus &amp; Housing” | 13,800 m² could be one 7-story</t>
        </is>
      </c>
    </row>
    <row r="71" ht="28" customHeight="1">
      <c r="A71" s="3" t="inlineStr">
        <is>
          <t>MI-0070</t>
        </is>
      </c>
      <c r="B71" s="3" t="inlineStr">
        <is>
          <t>Schedule</t>
        </is>
      </c>
      <c r="C71" s="3" t="inlineStr">
        <is>
          <t>Phasing</t>
        </is>
      </c>
      <c r="D71" s="3" t="inlineStr">
        <is>
          <t>Phase_Timeframe</t>
        </is>
      </c>
      <c r="E71" s="3" t="inlineStr">
        <is>
          <t>C1</t>
        </is>
      </c>
      <c r="F71" s="3" t="inlineStr">
        <is>
          <t>Phase</t>
        </is>
      </c>
      <c r="G71" s="3" t="inlineStr">
        <is>
          <t>P1</t>
        </is>
      </c>
      <c r="H71" s="3" t="inlineStr">
        <is>
          <t>Years 1–2</t>
        </is>
      </c>
      <c r="I71" s="3" t="inlineStr">
        <is>
          <t>text</t>
        </is>
      </c>
      <c r="J71" s="3" t="n"/>
      <c r="K71" s="3" t="n"/>
      <c r="L71" s="3" t="n"/>
      <c r="M71" s="3" t="inlineStr">
        <is>
          <t>None</t>
        </is>
      </c>
      <c r="N71" s="3" t="inlineStr">
        <is>
          <t>FrozenGate1</t>
        </is>
      </c>
      <c r="O71" s="3" t="inlineStr">
        <is>
          <t>High</t>
        </is>
      </c>
      <c r="P71" s="3" t="inlineStr">
        <is>
          <t>Approx on unit count (~150).</t>
        </is>
      </c>
      <c r="Q71" s="3" t="inlineStr">
        <is>
          <t>1. Cover &amp; Version.docx | Concept 1: “Residential-Led Green Quarter” | Phase 1 (Years 1–2)</t>
        </is>
      </c>
    </row>
    <row r="72" ht="28" customHeight="1">
      <c r="A72" s="3" t="inlineStr">
        <is>
          <t>MI-0071</t>
        </is>
      </c>
      <c r="B72" s="3" t="inlineStr">
        <is>
          <t>Schedule</t>
        </is>
      </c>
      <c r="C72" s="3" t="inlineStr">
        <is>
          <t>Phasing</t>
        </is>
      </c>
      <c r="D72" s="3" t="inlineStr">
        <is>
          <t>Phase_Duration</t>
        </is>
      </c>
      <c r="E72" s="3" t="inlineStr">
        <is>
          <t>C1</t>
        </is>
      </c>
      <c r="F72" s="3" t="inlineStr">
        <is>
          <t>Phase</t>
        </is>
      </c>
      <c r="G72" s="3" t="inlineStr">
        <is>
          <t>P1</t>
        </is>
      </c>
      <c r="H72" s="3" t="inlineStr">
        <is>
          <t>2 years (stated as Years 1–2)</t>
        </is>
      </c>
      <c r="I72" s="3" t="inlineStr">
        <is>
          <t>text</t>
        </is>
      </c>
      <c r="J72" s="3" t="n"/>
      <c r="K72" s="3" t="n"/>
      <c r="L72" s="3" t="n"/>
      <c r="M72" s="3" t="inlineStr">
        <is>
          <t>None</t>
        </is>
      </c>
      <c r="N72" s="3" t="inlineStr">
        <is>
          <t>FrozenGate1</t>
        </is>
      </c>
      <c r="O72" s="3" t="inlineStr">
        <is>
          <t>High</t>
        </is>
      </c>
      <c r="P72" s="3" t="inlineStr">
        <is>
          <t>Approx on unit count (~150).</t>
        </is>
      </c>
      <c r="Q72" s="3" t="inlineStr">
        <is>
          <t>1. Cover &amp; Version.docx | Concept 1: “Residential-Led Green Quarter” | Phase 1 (Years 1–2)</t>
        </is>
      </c>
    </row>
    <row r="73" ht="42" customHeight="1">
      <c r="A73" s="3" t="inlineStr">
        <is>
          <t>MI-0072</t>
        </is>
      </c>
      <c r="B73" s="3" t="inlineStr">
        <is>
          <t>Schedule</t>
        </is>
      </c>
      <c r="C73" s="3" t="inlineStr">
        <is>
          <t>Phasing</t>
        </is>
      </c>
      <c r="D73" s="3" t="inlineStr">
        <is>
          <t>Key_Deliverables</t>
        </is>
      </c>
      <c r="E73" s="3" t="inlineStr">
        <is>
          <t>C1</t>
        </is>
      </c>
      <c r="F73" s="3" t="inlineStr">
        <is>
          <t>Phase</t>
        </is>
      </c>
      <c r="G73" s="3" t="inlineStr">
        <is>
          <t>P1</t>
        </is>
      </c>
      <c r="H73" s="3" t="inlineStr">
        <is>
          <t>Focus on southern part – construct ~150 housing units; build Via Ceva extension in this phase (as stated).</t>
        </is>
      </c>
      <c r="I73" s="3" t="inlineStr">
        <is>
          <t>text</t>
        </is>
      </c>
      <c r="J73" s="3" t="n"/>
      <c r="K73" s="3" t="n"/>
      <c r="L73" s="3" t="n"/>
      <c r="M73" s="3" t="inlineStr">
        <is>
          <t>None</t>
        </is>
      </c>
      <c r="N73" s="3" t="inlineStr">
        <is>
          <t>FrozenGate1</t>
        </is>
      </c>
      <c r="O73" s="3" t="inlineStr">
        <is>
          <t>High</t>
        </is>
      </c>
      <c r="P73" s="3" t="inlineStr">
        <is>
          <t>Approx on unit count (~150).</t>
        </is>
      </c>
      <c r="Q73" s="3" t="inlineStr">
        <is>
          <t>1. Cover &amp; Version.docx | Concept 1: “Residential-Led Green Quarter” | Phase 1 (Years 1–2)</t>
        </is>
      </c>
    </row>
    <row r="74" ht="28" customHeight="1">
      <c r="A74" s="3" t="inlineStr">
        <is>
          <t>MI-0073</t>
        </is>
      </c>
      <c r="B74" s="3" t="inlineStr">
        <is>
          <t>Schedule</t>
        </is>
      </c>
      <c r="C74" s="3" t="inlineStr">
        <is>
          <t>Phasing</t>
        </is>
      </c>
      <c r="D74" s="3" t="inlineStr">
        <is>
          <t>Units_Delivered_in_Phase</t>
        </is>
      </c>
      <c r="E74" s="3" t="inlineStr">
        <is>
          <t>C1</t>
        </is>
      </c>
      <c r="F74" s="3" t="inlineStr">
        <is>
          <t>Phase</t>
        </is>
      </c>
      <c r="G74" s="3" t="inlineStr">
        <is>
          <t>P1</t>
        </is>
      </c>
      <c r="H74" s="3" t="n">
        <v>150</v>
      </c>
      <c r="I74" s="3" t="inlineStr">
        <is>
          <t>units</t>
        </is>
      </c>
      <c r="J74" s="3" t="n"/>
      <c r="K74" s="3" t="n"/>
      <c r="L74" s="3" t="n"/>
      <c r="M74" s="3" t="inlineStr">
        <is>
          <t>None</t>
        </is>
      </c>
      <c r="N74" s="3" t="inlineStr">
        <is>
          <t>PrimaryDoc</t>
        </is>
      </c>
      <c r="O74" s="3" t="inlineStr">
        <is>
          <t>High</t>
        </is>
      </c>
      <c r="P74" s="3" t="inlineStr">
        <is>
          <t>Approx on unit count (~150). | Original Value_Base: 150. Type normalized per QC rule.</t>
        </is>
      </c>
      <c r="Q74" s="3" t="inlineStr">
        <is>
          <t>1. Cover &amp; Version.docx | Concept 1: “Residential-Led Green Quarter” | Phase 1 (Years 1–2) | Type normalized per QC rule</t>
        </is>
      </c>
    </row>
    <row r="75" ht="28" customHeight="1">
      <c r="A75" s="3" t="inlineStr">
        <is>
          <t>MI-0074</t>
        </is>
      </c>
      <c r="B75" s="3" t="inlineStr">
        <is>
          <t>Schedule</t>
        </is>
      </c>
      <c r="C75" s="3" t="inlineStr">
        <is>
          <t>Phasing</t>
        </is>
      </c>
      <c r="D75" s="3" t="inlineStr">
        <is>
          <t>GFA_Delivered_in_Phase</t>
        </is>
      </c>
      <c r="E75" s="3" t="inlineStr">
        <is>
          <t>C1</t>
        </is>
      </c>
      <c r="F75" s="3" t="inlineStr">
        <is>
          <t>Phase</t>
        </is>
      </c>
      <c r="G75" s="3" t="inlineStr">
        <is>
          <t>P1</t>
        </is>
      </c>
      <c r="H75" s="3" t="n">
        <v>23000</v>
      </c>
      <c r="I75" s="3" t="inlineStr">
        <is>
          <t>m²</t>
        </is>
      </c>
      <c r="J75" s="3" t="n"/>
      <c r="K75" s="3" t="n"/>
      <c r="L75" s="3" t="n"/>
      <c r="M75" s="3" t="inlineStr">
        <is>
          <t>None</t>
        </is>
      </c>
      <c r="N75" s="3" t="inlineStr">
        <is>
          <t>Derived</t>
        </is>
      </c>
      <c r="O75" s="3" t="inlineStr">
        <is>
          <t>Medium</t>
        </is>
      </c>
      <c r="P75" s="3" t="inlineStr">
        <is>
          <t>Approx on unit count (~150). | Base computed by allocating total GFA across phases proportional to units (P3 assumed 0).</t>
        </is>
      </c>
      <c r="Q75" s="3" t="inlineStr">
        <is>
          <t>SPINA3_Inputs_MasterInputs_All_v1.2_20251224.xlsx | Master_Inputs | MI-0024 (C1 Total GFA) + MI-0073/MI-0079 (units P1/P2) | Derived allocation by unit share</t>
        </is>
      </c>
    </row>
    <row r="76" ht="28" customHeight="1">
      <c r="A76" s="3" t="inlineStr">
        <is>
          <t>MI-0075</t>
        </is>
      </c>
      <c r="B76" s="3" t="inlineStr">
        <is>
          <t>Schedule</t>
        </is>
      </c>
      <c r="C76" s="3" t="inlineStr">
        <is>
          <t>Phasing</t>
        </is>
      </c>
      <c r="D76" s="3" t="inlineStr">
        <is>
          <t>Dependencies_or_Gates</t>
        </is>
      </c>
      <c r="E76" s="3" t="inlineStr">
        <is>
          <t>C1</t>
        </is>
      </c>
      <c r="F76" s="3" t="inlineStr">
        <is>
          <t>Phase</t>
        </is>
      </c>
      <c r="G76" s="3" t="inlineStr">
        <is>
          <t>P1</t>
        </is>
      </c>
      <c r="H76" s="3" t="inlineStr">
        <is>
          <t>Via Ceva extension in Phase 1 (as stated).</t>
        </is>
      </c>
      <c r="I76" s="3" t="inlineStr">
        <is>
          <t>text</t>
        </is>
      </c>
      <c r="J76" s="3" t="n"/>
      <c r="K76" s="3" t="n"/>
      <c r="L76" s="3" t="n"/>
      <c r="M76" s="3" t="inlineStr">
        <is>
          <t>None</t>
        </is>
      </c>
      <c r="N76" s="3" t="inlineStr">
        <is>
          <t>FrozenGate1</t>
        </is>
      </c>
      <c r="O76" s="3" t="inlineStr">
        <is>
          <t>High</t>
        </is>
      </c>
      <c r="P76" s="3" t="inlineStr">
        <is>
          <t>Approx on unit count (~150).</t>
        </is>
      </c>
      <c r="Q76" s="3" t="inlineStr">
        <is>
          <t>1. Cover &amp; Version.docx | Concept 1: “Residential-Led Green Quarter” | Phase 1 (Years 1–2)</t>
        </is>
      </c>
    </row>
    <row r="77" ht="28" customHeight="1">
      <c r="A77" s="3" t="inlineStr">
        <is>
          <t>MI-0076</t>
        </is>
      </c>
      <c r="B77" s="3" t="inlineStr">
        <is>
          <t>Schedule</t>
        </is>
      </c>
      <c r="C77" s="3" t="inlineStr">
        <is>
          <t>Phasing</t>
        </is>
      </c>
      <c r="D77" s="3" t="inlineStr">
        <is>
          <t>Phase_Timeframe</t>
        </is>
      </c>
      <c r="E77" s="3" t="inlineStr">
        <is>
          <t>C1</t>
        </is>
      </c>
      <c r="F77" s="3" t="inlineStr">
        <is>
          <t>Phase</t>
        </is>
      </c>
      <c r="G77" s="3" t="inlineStr">
        <is>
          <t>P2</t>
        </is>
      </c>
      <c r="H77" s="3" t="inlineStr">
        <is>
          <t>Years 3–5</t>
        </is>
      </c>
      <c r="I77" s="3" t="inlineStr">
        <is>
          <t>text</t>
        </is>
      </c>
      <c r="J77" s="3" t="n"/>
      <c r="K77" s="3" t="n"/>
      <c r="L77" s="3" t="n"/>
      <c r="M77" s="3" t="inlineStr">
        <is>
          <t>None</t>
        </is>
      </c>
      <c r="N77" s="3" t="inlineStr">
        <is>
          <t>FrozenGate1</t>
        </is>
      </c>
      <c r="O77" s="3" t="inlineStr">
        <is>
          <t>High</t>
        </is>
      </c>
      <c r="P77" s="3" t="inlineStr">
        <is>
          <t>Approx on unit count (~150).</t>
        </is>
      </c>
      <c r="Q77" s="3" t="inlineStr">
        <is>
          <t>1. Cover &amp; Version.docx | Concept 1: “Residential-Led Green Quarter” | Phase 2 (Years 3–5)</t>
        </is>
      </c>
    </row>
    <row r="78" ht="28" customHeight="1">
      <c r="A78" s="3" t="inlineStr">
        <is>
          <t>MI-0077</t>
        </is>
      </c>
      <c r="B78" s="3" t="inlineStr">
        <is>
          <t>Schedule</t>
        </is>
      </c>
      <c r="C78" s="3" t="inlineStr">
        <is>
          <t>Phasing</t>
        </is>
      </c>
      <c r="D78" s="3" t="inlineStr">
        <is>
          <t>Phase_Duration</t>
        </is>
      </c>
      <c r="E78" s="3" t="inlineStr">
        <is>
          <t>C1</t>
        </is>
      </c>
      <c r="F78" s="3" t="inlineStr">
        <is>
          <t>Phase</t>
        </is>
      </c>
      <c r="G78" s="3" t="inlineStr">
        <is>
          <t>P2</t>
        </is>
      </c>
      <c r="H78" s="3" t="inlineStr">
        <is>
          <t>3 years (stated as Years 3–5)</t>
        </is>
      </c>
      <c r="I78" s="3" t="inlineStr">
        <is>
          <t>text</t>
        </is>
      </c>
      <c r="J78" s="3" t="n"/>
      <c r="K78" s="3" t="n"/>
      <c r="L78" s="3" t="n"/>
      <c r="M78" s="3" t="inlineStr">
        <is>
          <t>None</t>
        </is>
      </c>
      <c r="N78" s="3" t="inlineStr">
        <is>
          <t>FrozenGate1</t>
        </is>
      </c>
      <c r="O78" s="3" t="inlineStr">
        <is>
          <t>High</t>
        </is>
      </c>
      <c r="P78" s="3" t="inlineStr">
        <is>
          <t>Approx on unit count (~150).</t>
        </is>
      </c>
      <c r="Q78" s="3" t="inlineStr">
        <is>
          <t>1. Cover &amp; Version.docx | Concept 1: “Residential-Led Green Quarter” | Phase 2 (Years 3–5)</t>
        </is>
      </c>
    </row>
    <row r="79" ht="70" customHeight="1">
      <c r="A79" s="3" t="inlineStr">
        <is>
          <t>MI-0078</t>
        </is>
      </c>
      <c r="B79" s="3" t="inlineStr">
        <is>
          <t>Schedule</t>
        </is>
      </c>
      <c r="C79" s="3" t="inlineStr">
        <is>
          <t>Phasing</t>
        </is>
      </c>
      <c r="D79" s="3" t="inlineStr">
        <is>
          <t>Key_Deliverables</t>
        </is>
      </c>
      <c r="E79" s="3" t="inlineStr">
        <is>
          <t>C1</t>
        </is>
      </c>
      <c r="F79" s="3" t="inlineStr">
        <is>
          <t>Phase</t>
        </is>
      </c>
      <c r="G79" s="3" t="inlineStr">
        <is>
          <t>P2</t>
        </is>
      </c>
      <c r="H79" s="3" t="inlineStr">
        <is>
          <t>Develop the northern residential block (~150 units) and small office/co-working building near Environment Park (as stated); complete remaining public spaces (as stated).</t>
        </is>
      </c>
      <c r="I79" s="3" t="inlineStr">
        <is>
          <t>text</t>
        </is>
      </c>
      <c r="J79" s="3" t="n"/>
      <c r="K79" s="3" t="n"/>
      <c r="L79" s="3" t="n"/>
      <c r="M79" s="3" t="inlineStr">
        <is>
          <t>None</t>
        </is>
      </c>
      <c r="N79" s="3" t="inlineStr">
        <is>
          <t>FrozenGate1</t>
        </is>
      </c>
      <c r="O79" s="3" t="inlineStr">
        <is>
          <t>High</t>
        </is>
      </c>
      <c r="P79" s="3" t="inlineStr">
        <is>
          <t>Approx on unit count (~150).</t>
        </is>
      </c>
      <c r="Q79" s="3" t="inlineStr">
        <is>
          <t>1. Cover &amp; Version.docx | Concept 1: “Residential-Led Green Quarter” | Phase 2 (Years 3–5)</t>
        </is>
      </c>
    </row>
    <row r="80" ht="28" customHeight="1">
      <c r="A80" s="3" t="inlineStr">
        <is>
          <t>MI-0079</t>
        </is>
      </c>
      <c r="B80" s="3" t="inlineStr">
        <is>
          <t>Schedule</t>
        </is>
      </c>
      <c r="C80" s="3" t="inlineStr">
        <is>
          <t>Phasing</t>
        </is>
      </c>
      <c r="D80" s="3" t="inlineStr">
        <is>
          <t>Units_Delivered_in_Phase</t>
        </is>
      </c>
      <c r="E80" s="3" t="inlineStr">
        <is>
          <t>C1</t>
        </is>
      </c>
      <c r="F80" s="3" t="inlineStr">
        <is>
          <t>Phase</t>
        </is>
      </c>
      <c r="G80" s="3" t="inlineStr">
        <is>
          <t>P2</t>
        </is>
      </c>
      <c r="H80" s="3" t="n">
        <v>150</v>
      </c>
      <c r="I80" s="3" t="inlineStr">
        <is>
          <t>units</t>
        </is>
      </c>
      <c r="J80" s="3" t="n"/>
      <c r="K80" s="3" t="n"/>
      <c r="L80" s="3" t="n"/>
      <c r="M80" s="3" t="inlineStr">
        <is>
          <t>None</t>
        </is>
      </c>
      <c r="N80" s="3" t="inlineStr">
        <is>
          <t>PrimaryDoc</t>
        </is>
      </c>
      <c r="O80" s="3" t="inlineStr">
        <is>
          <t>High</t>
        </is>
      </c>
      <c r="P80" s="3" t="inlineStr">
        <is>
          <t>Approx on unit count (~150). | Original Value_Base: 150. Type normalized per QC rule.</t>
        </is>
      </c>
      <c r="Q80" s="3" t="inlineStr">
        <is>
          <t>1. Cover &amp; Version.docx | Concept 1: “Residential-Led Green Quarter” | Phase 2 (Years 3–5) | Type normalized per QC rule</t>
        </is>
      </c>
    </row>
    <row r="81" ht="28" customHeight="1">
      <c r="A81" s="3" t="inlineStr">
        <is>
          <t>MI-0080</t>
        </is>
      </c>
      <c r="B81" s="3" t="inlineStr">
        <is>
          <t>Schedule</t>
        </is>
      </c>
      <c r="C81" s="3" t="inlineStr">
        <is>
          <t>Phasing</t>
        </is>
      </c>
      <c r="D81" s="3" t="inlineStr">
        <is>
          <t>GFA_Delivered_in_Phase</t>
        </is>
      </c>
      <c r="E81" s="3" t="inlineStr">
        <is>
          <t>C1</t>
        </is>
      </c>
      <c r="F81" s="3" t="inlineStr">
        <is>
          <t>Phase</t>
        </is>
      </c>
      <c r="G81" s="3" t="inlineStr">
        <is>
          <t>P2</t>
        </is>
      </c>
      <c r="H81" s="3" t="n">
        <v>23000</v>
      </c>
      <c r="I81" s="3" t="inlineStr">
        <is>
          <t>m²</t>
        </is>
      </c>
      <c r="J81" s="3" t="n"/>
      <c r="K81" s="3" t="n"/>
      <c r="L81" s="3" t="n"/>
      <c r="M81" s="3" t="inlineStr">
        <is>
          <t>None</t>
        </is>
      </c>
      <c r="N81" s="3" t="inlineStr">
        <is>
          <t>Derived</t>
        </is>
      </c>
      <c r="O81" s="3" t="inlineStr">
        <is>
          <t>Medium</t>
        </is>
      </c>
      <c r="P81" s="3" t="inlineStr">
        <is>
          <t>Approx on unit count (~150). | Base computed by allocating total GFA across phases proportional to units (P3 assumed 0).</t>
        </is>
      </c>
      <c r="Q81" s="3" t="inlineStr">
        <is>
          <t>SPINA3_Inputs_MasterInputs_All_v1.2_20251224.xlsx | Master_Inputs | MI-0024 (C1 Total GFA) + MI-0073/MI-0079 (units P1/P2) | Derived allocation by unit share</t>
        </is>
      </c>
    </row>
    <row r="82" ht="28" customHeight="1">
      <c r="A82" s="3" t="inlineStr">
        <is>
          <t>MI-0081</t>
        </is>
      </c>
      <c r="B82" s="3" t="inlineStr">
        <is>
          <t>Schedule</t>
        </is>
      </c>
      <c r="C82" s="3" t="inlineStr">
        <is>
          <t>Phasing</t>
        </is>
      </c>
      <c r="D82" s="3" t="inlineStr">
        <is>
          <t>Dependencies_or_Gates</t>
        </is>
      </c>
      <c r="E82" s="3" t="inlineStr">
        <is>
          <t>C1</t>
        </is>
      </c>
      <c r="F82" s="3" t="inlineStr">
        <is>
          <t>Phase</t>
        </is>
      </c>
      <c r="G82" s="3" t="inlineStr">
        <is>
          <t>P2</t>
        </is>
      </c>
      <c r="H82" s="3" t="inlineStr">
        <is>
          <t>Office/co-working near Environment Park mentioned.</t>
        </is>
      </c>
      <c r="I82" s="3" t="inlineStr">
        <is>
          <t>text</t>
        </is>
      </c>
      <c r="J82" s="3" t="n"/>
      <c r="K82" s="3" t="n"/>
      <c r="L82" s="3" t="n"/>
      <c r="M82" s="3" t="inlineStr">
        <is>
          <t>None</t>
        </is>
      </c>
      <c r="N82" s="3" t="inlineStr">
        <is>
          <t>FrozenGate1</t>
        </is>
      </c>
      <c r="O82" s="3" t="inlineStr">
        <is>
          <t>High</t>
        </is>
      </c>
      <c r="P82" s="3" t="inlineStr">
        <is>
          <t>Approx on unit count (~150).</t>
        </is>
      </c>
      <c r="Q82" s="3" t="inlineStr">
        <is>
          <t>1. Cover &amp; Version.docx | Concept 1: “Residential-Led Green Quarter” | Phase 2 (Years 3–5)</t>
        </is>
      </c>
    </row>
    <row r="83" ht="28" customHeight="1">
      <c r="A83" s="3" t="inlineStr">
        <is>
          <t>MI-0082</t>
        </is>
      </c>
      <c r="B83" s="3" t="inlineStr">
        <is>
          <t>Schedule</t>
        </is>
      </c>
      <c r="C83" s="3" t="inlineStr">
        <is>
          <t>Phasing</t>
        </is>
      </c>
      <c r="D83" s="3" t="inlineStr">
        <is>
          <t>Phase_Timeframe</t>
        </is>
      </c>
      <c r="E83" s="3" t="inlineStr">
        <is>
          <t>C1</t>
        </is>
      </c>
      <c r="F83" s="3" t="inlineStr">
        <is>
          <t>Phase</t>
        </is>
      </c>
      <c r="G83" s="3" t="inlineStr">
        <is>
          <t>P3</t>
        </is>
      </c>
      <c r="H83" s="3" t="inlineStr">
        <is>
          <t>Year 5–6</t>
        </is>
      </c>
      <c r="I83" s="3" t="inlineStr">
        <is>
          <t>text</t>
        </is>
      </c>
      <c r="J83" s="3" t="n"/>
      <c r="K83" s="3" t="n"/>
      <c r="L83" s="3" t="n"/>
      <c r="M83" s="3" t="inlineStr">
        <is>
          <t>None</t>
        </is>
      </c>
      <c r="N83" s="3" t="inlineStr">
        <is>
          <t>FrozenGate1</t>
        </is>
      </c>
      <c r="O83" s="3" t="inlineStr">
        <is>
          <t>High</t>
        </is>
      </c>
      <c r="P83" s="3" t="inlineStr">
        <is>
          <t>Timeframe stated as Year 5–6.</t>
        </is>
      </c>
      <c r="Q83" s="3" t="inlineStr">
        <is>
          <t>1. Cover &amp; Version.docx | Concept 1: “Residential-Led Green Quarter” | Phase 3 (Year 5–6)</t>
        </is>
      </c>
    </row>
    <row r="84" ht="28" customHeight="1">
      <c r="A84" s="3" t="inlineStr">
        <is>
          <t>MI-0083</t>
        </is>
      </c>
      <c r="B84" s="3" t="inlineStr">
        <is>
          <t>Schedule</t>
        </is>
      </c>
      <c r="C84" s="3" t="inlineStr">
        <is>
          <t>Phasing</t>
        </is>
      </c>
      <c r="D84" s="3" t="inlineStr">
        <is>
          <t>Phase_Duration</t>
        </is>
      </c>
      <c r="E84" s="3" t="inlineStr">
        <is>
          <t>C1</t>
        </is>
      </c>
      <c r="F84" s="3" t="inlineStr">
        <is>
          <t>Phase</t>
        </is>
      </c>
      <c r="G84" s="3" t="inlineStr">
        <is>
          <t>P3</t>
        </is>
      </c>
      <c r="H84" s="3" t="inlineStr">
        <is>
          <t>1 year (derived from Phase_Timeframe 'Year 5–6')</t>
        </is>
      </c>
      <c r="I84" s="3" t="inlineStr">
        <is>
          <t>text</t>
        </is>
      </c>
      <c r="J84" s="3" t="n"/>
      <c r="K84" s="3" t="n"/>
      <c r="L84" s="3" t="n"/>
      <c r="M84" s="3" t="inlineStr">
        <is>
          <t>None</t>
        </is>
      </c>
      <c r="N84" s="3" t="inlineStr">
        <is>
          <t>Derived</t>
        </is>
      </c>
      <c r="O84" s="3" t="inlineStr">
        <is>
          <t>Medium</t>
        </is>
      </c>
      <c r="P84" s="3" t="inlineStr">
        <is>
          <t>Timeframe stated as Year 5–6. | Base derived from timeframe per QC rule.</t>
        </is>
      </c>
      <c r="Q84" s="3" t="inlineStr">
        <is>
          <t>1. Cover &amp; Version.docx | Concept 1: “Residential-Led Green Quarter” | Phase 3 (Year 5–6) | SPINA3_Inputs_MasterInputs_All_v1.2_20251224.xlsx | Master_Inputs | MI-0082 (Phase_Timeframe) | Derived duration</t>
        </is>
      </c>
    </row>
    <row r="85" ht="56" customHeight="1">
      <c r="A85" s="3" t="inlineStr">
        <is>
          <t>MI-0084</t>
        </is>
      </c>
      <c r="B85" s="3" t="inlineStr">
        <is>
          <t>Schedule</t>
        </is>
      </c>
      <c r="C85" s="3" t="inlineStr">
        <is>
          <t>Phasing</t>
        </is>
      </c>
      <c r="D85" s="3" t="inlineStr">
        <is>
          <t>Key_Deliverables</t>
        </is>
      </c>
      <c r="E85" s="3" t="inlineStr">
        <is>
          <t>C1</t>
        </is>
      </c>
      <c r="F85" s="3" t="inlineStr">
        <is>
          <t>Phase</t>
        </is>
      </c>
      <c r="G85" s="3" t="inlineStr">
        <is>
          <t>P3</t>
        </is>
      </c>
      <c r="H85" s="3" t="inlineStr">
        <is>
          <t>Project close-out – deliver any remaining civic/retail/amenities and absorption/sale of remaining units (as described).</t>
        </is>
      </c>
      <c r="I85" s="3" t="inlineStr">
        <is>
          <t>text</t>
        </is>
      </c>
      <c r="J85" s="3" t="n"/>
      <c r="K85" s="3" t="n"/>
      <c r="L85" s="3" t="n"/>
      <c r="M85" s="3" t="inlineStr">
        <is>
          <t>None</t>
        </is>
      </c>
      <c r="N85" s="3" t="inlineStr">
        <is>
          <t>FrozenGate1</t>
        </is>
      </c>
      <c r="O85" s="3" t="inlineStr">
        <is>
          <t>High</t>
        </is>
      </c>
      <c r="P85" s="3" t="inlineStr">
        <is>
          <t>Timeframe stated as Year 5–6.</t>
        </is>
      </c>
      <c r="Q85" s="3" t="inlineStr">
        <is>
          <t>1. Cover &amp; Version.docx | Concept 1: “Residential-Led Green Quarter” | Phase 3 (Year 5–6)</t>
        </is>
      </c>
    </row>
    <row r="86" ht="28" customHeight="1">
      <c r="A86" s="3" t="inlineStr">
        <is>
          <t>MI-0085</t>
        </is>
      </c>
      <c r="B86" s="3" t="inlineStr">
        <is>
          <t>Schedule</t>
        </is>
      </c>
      <c r="C86" s="3" t="inlineStr">
        <is>
          <t>Phasing</t>
        </is>
      </c>
      <c r="D86" s="3" t="inlineStr">
        <is>
          <t>Units_Delivered_in_Phase</t>
        </is>
      </c>
      <c r="E86" s="3" t="inlineStr">
        <is>
          <t>C1</t>
        </is>
      </c>
      <c r="F86" s="3" t="inlineStr">
        <is>
          <t>Phase</t>
        </is>
      </c>
      <c r="G86" s="3" t="inlineStr">
        <is>
          <t>P3</t>
        </is>
      </c>
      <c r="H86" s="3" t="n">
        <v>0</v>
      </c>
      <c r="I86" s="3" t="inlineStr">
        <is>
          <t>units</t>
        </is>
      </c>
      <c r="J86" s="3" t="n"/>
      <c r="K86" s="3" t="n"/>
      <c r="L86" s="3" t="n"/>
      <c r="M86" s="3" t="inlineStr">
        <is>
          <t>None</t>
        </is>
      </c>
      <c r="N86" s="3" t="inlineStr">
        <is>
          <t>Derived</t>
        </is>
      </c>
      <c r="O86" s="3" t="inlineStr">
        <is>
          <t>Medium</t>
        </is>
      </c>
      <c r="P86" s="3" t="inlineStr">
        <is>
          <t>Timeframe stated as Year 5–6. | Phase 3 described as close-out; units delivery assumed 0.</t>
        </is>
      </c>
      <c r="Q86" s="3" t="inlineStr">
        <is>
          <t>SPINA3_Inputs_MasterInputs_All_v1.2_20251224.xlsx | Master_Inputs | MI-0084 (Phase 3 close-out narrative) | Derived P3 delivery assumed 0</t>
        </is>
      </c>
    </row>
    <row r="87" ht="28" customHeight="1">
      <c r="A87" s="3" t="inlineStr">
        <is>
          <t>MI-0086</t>
        </is>
      </c>
      <c r="B87" s="3" t="inlineStr">
        <is>
          <t>Schedule</t>
        </is>
      </c>
      <c r="C87" s="3" t="inlineStr">
        <is>
          <t>Phasing</t>
        </is>
      </c>
      <c r="D87" s="3" t="inlineStr">
        <is>
          <t>GFA_Delivered_in_Phase</t>
        </is>
      </c>
      <c r="E87" s="3" t="inlineStr">
        <is>
          <t>C1</t>
        </is>
      </c>
      <c r="F87" s="3" t="inlineStr">
        <is>
          <t>Phase</t>
        </is>
      </c>
      <c r="G87" s="3" t="inlineStr">
        <is>
          <t>P3</t>
        </is>
      </c>
      <c r="H87" s="3" t="n">
        <v>0</v>
      </c>
      <c r="I87" s="3" t="inlineStr">
        <is>
          <t>m²</t>
        </is>
      </c>
      <c r="J87" s="3" t="n"/>
      <c r="K87" s="3" t="n"/>
      <c r="L87" s="3" t="n"/>
      <c r="M87" s="3" t="inlineStr">
        <is>
          <t>None</t>
        </is>
      </c>
      <c r="N87" s="3" t="inlineStr">
        <is>
          <t>Derived</t>
        </is>
      </c>
      <c r="O87" s="3" t="inlineStr">
        <is>
          <t>Medium</t>
        </is>
      </c>
      <c r="P87" s="3" t="inlineStr">
        <is>
          <t>Timeframe stated as Year 5–6. | Phase 3 described as close-out; delivery assumed 0 for numeric stability.</t>
        </is>
      </c>
      <c r="Q87" s="3" t="inlineStr">
        <is>
          <t>SPINA3_Inputs_MasterInputs_All_v1.2_20251224.xlsx | Master_Inputs | MI-0084 (Phase 3 close-out narrative) | Derived P3 delivery assumed 0</t>
        </is>
      </c>
    </row>
    <row r="88" ht="28" customHeight="1">
      <c r="A88" s="3" t="inlineStr">
        <is>
          <t>MI-0087</t>
        </is>
      </c>
      <c r="B88" s="3" t="inlineStr">
        <is>
          <t>Schedule</t>
        </is>
      </c>
      <c r="C88" s="3" t="inlineStr">
        <is>
          <t>Phasing</t>
        </is>
      </c>
      <c r="D88" s="3" t="inlineStr">
        <is>
          <t>Dependencies_or_Gates</t>
        </is>
      </c>
      <c r="E88" s="3" t="inlineStr">
        <is>
          <t>C1</t>
        </is>
      </c>
      <c r="F88" s="3" t="inlineStr">
        <is>
          <t>Phase</t>
        </is>
      </c>
      <c r="G88" s="3" t="inlineStr">
        <is>
          <t>P3</t>
        </is>
      </c>
      <c r="H88" s="3" t="inlineStr">
        <is>
          <t>Narrative-only close-out phase.</t>
        </is>
      </c>
      <c r="I88" s="3" t="inlineStr">
        <is>
          <t>text</t>
        </is>
      </c>
      <c r="J88" s="3" t="n"/>
      <c r="K88" s="3" t="n"/>
      <c r="L88" s="3" t="n"/>
      <c r="M88" s="3" t="inlineStr">
        <is>
          <t>None</t>
        </is>
      </c>
      <c r="N88" s="3" t="inlineStr">
        <is>
          <t>FrozenGate1</t>
        </is>
      </c>
      <c r="O88" s="3" t="inlineStr">
        <is>
          <t>High</t>
        </is>
      </c>
      <c r="P88" s="3" t="inlineStr">
        <is>
          <t>Timeframe stated as Year 5–6.</t>
        </is>
      </c>
      <c r="Q88" s="3" t="inlineStr">
        <is>
          <t>1. Cover &amp; Version.docx | Concept 1: “Residential-Led Green Quarter” | Phase 3 (Year 5–6)</t>
        </is>
      </c>
    </row>
    <row r="89" ht="28" customHeight="1">
      <c r="A89" s="3" t="inlineStr">
        <is>
          <t>MI-0088</t>
        </is>
      </c>
      <c r="B89" s="3" t="inlineStr">
        <is>
          <t>Schedule</t>
        </is>
      </c>
      <c r="C89" s="3" t="inlineStr">
        <is>
          <t>Phasing</t>
        </is>
      </c>
      <c r="D89" s="3" t="inlineStr">
        <is>
          <t>Phase_Timeframe</t>
        </is>
      </c>
      <c r="E89" s="3" t="inlineStr">
        <is>
          <t>C2</t>
        </is>
      </c>
      <c r="F89" s="3" t="inlineStr">
        <is>
          <t>Phase</t>
        </is>
      </c>
      <c r="G89" s="3" t="inlineStr">
        <is>
          <t>P1</t>
        </is>
      </c>
      <c r="H89" s="3" t="inlineStr">
        <is>
          <t>Years 1–3</t>
        </is>
      </c>
      <c r="I89" s="3" t="inlineStr">
        <is>
          <t>text</t>
        </is>
      </c>
      <c r="J89" s="3" t="n"/>
      <c r="K89" s="3" t="n"/>
      <c r="L89" s="3" t="n"/>
      <c r="M89" s="3" t="inlineStr">
        <is>
          <t>None</t>
        </is>
      </c>
      <c r="N89" s="3" t="inlineStr">
        <is>
          <t>FrozenGate1</t>
        </is>
      </c>
      <c r="O89" s="3" t="inlineStr">
        <is>
          <t>High</t>
        </is>
      </c>
      <c r="P89" s="3" t="inlineStr">
        <is>
          <t>Approx on office size (~9k) and units (~100).</t>
        </is>
      </c>
      <c r="Q89" s="3" t="inlineStr">
        <is>
          <t>1. Cover &amp; Version.docx | Concept 2: “Balanced Urban Hub” | Phase 1 (Years 1–3)</t>
        </is>
      </c>
    </row>
    <row r="90" ht="28" customHeight="1">
      <c r="A90" s="3" t="inlineStr">
        <is>
          <t>MI-0089</t>
        </is>
      </c>
      <c r="B90" s="3" t="inlineStr">
        <is>
          <t>Schedule</t>
        </is>
      </c>
      <c r="C90" s="3" t="inlineStr">
        <is>
          <t>Phasing</t>
        </is>
      </c>
      <c r="D90" s="3" t="inlineStr">
        <is>
          <t>Phase_Duration</t>
        </is>
      </c>
      <c r="E90" s="3" t="inlineStr">
        <is>
          <t>C2</t>
        </is>
      </c>
      <c r="F90" s="3" t="inlineStr">
        <is>
          <t>Phase</t>
        </is>
      </c>
      <c r="G90" s="3" t="inlineStr">
        <is>
          <t>P1</t>
        </is>
      </c>
      <c r="H90" s="3" t="inlineStr">
        <is>
          <t>3 years (stated as Years 1–3)</t>
        </is>
      </c>
      <c r="I90" s="3" t="inlineStr">
        <is>
          <t>text</t>
        </is>
      </c>
      <c r="J90" s="3" t="n"/>
      <c r="K90" s="3" t="n"/>
      <c r="L90" s="3" t="n"/>
      <c r="M90" s="3" t="inlineStr">
        <is>
          <t>None</t>
        </is>
      </c>
      <c r="N90" s="3" t="inlineStr">
        <is>
          <t>FrozenGate1</t>
        </is>
      </c>
      <c r="O90" s="3" t="inlineStr">
        <is>
          <t>High</t>
        </is>
      </c>
      <c r="P90" s="3" t="inlineStr">
        <is>
          <t>Approx on office size (~9k) and units (~100).</t>
        </is>
      </c>
      <c r="Q90" s="3" t="inlineStr">
        <is>
          <t>1. Cover &amp; Version.docx | Concept 2: “Balanced Urban Hub” | Phase 1 (Years 1–3)</t>
        </is>
      </c>
    </row>
    <row r="91" ht="98" customHeight="1">
      <c r="A91" s="3" t="inlineStr">
        <is>
          <t>MI-0090</t>
        </is>
      </c>
      <c r="B91" s="3" t="inlineStr">
        <is>
          <t>Schedule</t>
        </is>
      </c>
      <c r="C91" s="3" t="inlineStr">
        <is>
          <t>Phasing</t>
        </is>
      </c>
      <c r="D91" s="3" t="inlineStr">
        <is>
          <t>Key_Deliverables</t>
        </is>
      </c>
      <c r="E91" s="3" t="inlineStr">
        <is>
          <t>C2</t>
        </is>
      </c>
      <c r="F91" s="3" t="inlineStr">
        <is>
          <t>Phase</t>
        </is>
      </c>
      <c r="G91" s="3" t="inlineStr">
        <is>
          <t>P1</t>
        </is>
      </c>
      <c r="H91" s="3" t="inlineStr">
        <is>
          <t>Construct one office building (~9k m²) and one residential block (~100 units) simultaneously; deliver central retail complex (at least supermarket portion) and basic infrastructure; includes opening Via Ceva and partial Via Dronero (as stated).</t>
        </is>
      </c>
      <c r="I91" s="3" t="inlineStr">
        <is>
          <t>text</t>
        </is>
      </c>
      <c r="J91" s="3" t="n"/>
      <c r="K91" s="3" t="n"/>
      <c r="L91" s="3" t="n"/>
      <c r="M91" s="3" t="inlineStr">
        <is>
          <t>None</t>
        </is>
      </c>
      <c r="N91" s="3" t="inlineStr">
        <is>
          <t>FrozenGate1</t>
        </is>
      </c>
      <c r="O91" s="3" t="inlineStr">
        <is>
          <t>High</t>
        </is>
      </c>
      <c r="P91" s="3" t="inlineStr">
        <is>
          <t>Approx on office size (~9k) and units (~100).</t>
        </is>
      </c>
      <c r="Q91" s="3" t="inlineStr">
        <is>
          <t>1. Cover &amp; Version.docx | Concept 2: “Balanced Urban Hub” | Phase 1 (Years 1–3)</t>
        </is>
      </c>
    </row>
    <row r="92" ht="28" customHeight="1">
      <c r="A92" s="3" t="inlineStr">
        <is>
          <t>MI-0091</t>
        </is>
      </c>
      <c r="B92" s="3" t="inlineStr">
        <is>
          <t>Schedule</t>
        </is>
      </c>
      <c r="C92" s="3" t="inlineStr">
        <is>
          <t>Phasing</t>
        </is>
      </c>
      <c r="D92" s="3" t="inlineStr">
        <is>
          <t>Units_Delivered_in_Phase</t>
        </is>
      </c>
      <c r="E92" s="3" t="inlineStr">
        <is>
          <t>C2</t>
        </is>
      </c>
      <c r="F92" s="3" t="inlineStr">
        <is>
          <t>Phase</t>
        </is>
      </c>
      <c r="G92" s="3" t="inlineStr">
        <is>
          <t>P1</t>
        </is>
      </c>
      <c r="H92" s="3" t="n">
        <v>100</v>
      </c>
      <c r="I92" s="3" t="inlineStr">
        <is>
          <t>units</t>
        </is>
      </c>
      <c r="J92" s="3" t="n"/>
      <c r="K92" s="3" t="n"/>
      <c r="L92" s="3" t="n"/>
      <c r="M92" s="3" t="inlineStr">
        <is>
          <t>None</t>
        </is>
      </c>
      <c r="N92" s="3" t="inlineStr">
        <is>
          <t>PrimaryDoc</t>
        </is>
      </c>
      <c r="O92" s="3" t="inlineStr">
        <is>
          <t>High</t>
        </is>
      </c>
      <c r="P92" s="3" t="inlineStr">
        <is>
          <t>Approx on office size (~9k) and units (~100). | Original Value_Base: 100. Type normalized per QC rule.</t>
        </is>
      </c>
      <c r="Q92" s="3" t="inlineStr">
        <is>
          <t>1. Cover &amp; Version.docx | Concept 2: “Balanced Urban Hub” | Phase 1 (Years 1–3) | Type normalized per QC rule</t>
        </is>
      </c>
    </row>
    <row r="93" ht="28" customHeight="1">
      <c r="A93" s="3" t="inlineStr">
        <is>
          <t>MI-0092</t>
        </is>
      </c>
      <c r="B93" s="3" t="inlineStr">
        <is>
          <t>Schedule</t>
        </is>
      </c>
      <c r="C93" s="3" t="inlineStr">
        <is>
          <t>Phasing</t>
        </is>
      </c>
      <c r="D93" s="3" t="inlineStr">
        <is>
          <t>GFA_Delivered_in_Phase</t>
        </is>
      </c>
      <c r="E93" s="3" t="inlineStr">
        <is>
          <t>C2</t>
        </is>
      </c>
      <c r="F93" s="3" t="inlineStr">
        <is>
          <t>Phase</t>
        </is>
      </c>
      <c r="G93" s="3" t="inlineStr">
        <is>
          <t>P1</t>
        </is>
      </c>
      <c r="H93" s="3" t="n">
        <v>9000</v>
      </c>
      <c r="I93" s="3" t="inlineStr">
        <is>
          <t>m²</t>
        </is>
      </c>
      <c r="J93" s="3" t="n"/>
      <c r="K93" s="3" t="n"/>
      <c r="L93" s="3" t="n"/>
      <c r="M93" s="3" t="inlineStr">
        <is>
          <t>None</t>
        </is>
      </c>
      <c r="N93" s="3" t="inlineStr">
        <is>
          <t>PrimaryDoc</t>
        </is>
      </c>
      <c r="O93" s="3" t="inlineStr">
        <is>
          <t>High</t>
        </is>
      </c>
      <c r="P93" s="3" t="inlineStr">
        <is>
          <t>Approx on office size (~9k) and units (~100). | Original Value_Base: 9000. Type normalized per QC rule.</t>
        </is>
      </c>
      <c r="Q93" s="3" t="inlineStr">
        <is>
          <t>1. Cover &amp; Version.docx | Concept 2: “Balanced Urban Hub” | Phase 1 (Years 1–3) | Type normalized per QC rule</t>
        </is>
      </c>
    </row>
    <row r="94" ht="28" customHeight="1">
      <c r="A94" s="3" t="inlineStr">
        <is>
          <t>MI-0093</t>
        </is>
      </c>
      <c r="B94" s="3" t="inlineStr">
        <is>
          <t>Schedule</t>
        </is>
      </c>
      <c r="C94" s="3" t="inlineStr">
        <is>
          <t>Phasing</t>
        </is>
      </c>
      <c r="D94" s="3" t="inlineStr">
        <is>
          <t>Dependencies_or_Gates</t>
        </is>
      </c>
      <c r="E94" s="3" t="inlineStr">
        <is>
          <t>C2</t>
        </is>
      </c>
      <c r="F94" s="3" t="inlineStr">
        <is>
          <t>Phase</t>
        </is>
      </c>
      <c r="G94" s="3" t="inlineStr">
        <is>
          <t>P1</t>
        </is>
      </c>
      <c r="H94" s="3" t="inlineStr">
        <is>
          <t>Requires coordination of office + housing + retail delivery (as described).</t>
        </is>
      </c>
      <c r="I94" s="3" t="inlineStr">
        <is>
          <t>text</t>
        </is>
      </c>
      <c r="J94" s="3" t="n"/>
      <c r="K94" s="3" t="n"/>
      <c r="L94" s="3" t="n"/>
      <c r="M94" s="3" t="inlineStr">
        <is>
          <t>None</t>
        </is>
      </c>
      <c r="N94" s="3" t="inlineStr">
        <is>
          <t>FrozenGate1</t>
        </is>
      </c>
      <c r="O94" s="3" t="inlineStr">
        <is>
          <t>High</t>
        </is>
      </c>
      <c r="P94" s="3" t="inlineStr">
        <is>
          <t>Approx on office size (~9k) and units (~100).</t>
        </is>
      </c>
      <c r="Q94" s="3" t="inlineStr">
        <is>
          <t>1. Cover &amp; Version.docx | Concept 2: “Balanced Urban Hub” | Phase 1 (Years 1–3)</t>
        </is>
      </c>
    </row>
    <row r="95" ht="28" customHeight="1">
      <c r="A95" s="3" t="inlineStr">
        <is>
          <t>MI-0094</t>
        </is>
      </c>
      <c r="B95" s="3" t="inlineStr">
        <is>
          <t>Schedule</t>
        </is>
      </c>
      <c r="C95" s="3" t="inlineStr">
        <is>
          <t>Phasing</t>
        </is>
      </c>
      <c r="D95" s="3" t="inlineStr">
        <is>
          <t>Phase_Timeframe</t>
        </is>
      </c>
      <c r="E95" s="3" t="inlineStr">
        <is>
          <t>C2</t>
        </is>
      </c>
      <c r="F95" s="3" t="inlineStr">
        <is>
          <t>Phase</t>
        </is>
      </c>
      <c r="G95" s="3" t="inlineStr">
        <is>
          <t>P2</t>
        </is>
      </c>
      <c r="H95" s="3" t="inlineStr">
        <is>
          <t>Years 4–6</t>
        </is>
      </c>
      <c r="I95" s="3" t="inlineStr">
        <is>
          <t>text</t>
        </is>
      </c>
      <c r="J95" s="3" t="n"/>
      <c r="K95" s="3" t="n"/>
      <c r="L95" s="3" t="n"/>
      <c r="M95" s="3" t="inlineStr">
        <is>
          <t>None</t>
        </is>
      </c>
      <c r="N95" s="3" t="inlineStr">
        <is>
          <t>FrozenGate1</t>
        </is>
      </c>
      <c r="O95" s="3" t="inlineStr">
        <is>
          <t>High</t>
        </is>
      </c>
      <c r="P95" s="3" t="inlineStr">
        <is>
          <t>Approx on unit count (~100).</t>
        </is>
      </c>
      <c r="Q95" s="3" t="inlineStr">
        <is>
          <t>1. Cover &amp; Version.docx | Concept 2: “Balanced Urban Hub” | Phase 2 (Years 4–6)</t>
        </is>
      </c>
    </row>
    <row r="96" ht="28" customHeight="1">
      <c r="A96" s="3" t="inlineStr">
        <is>
          <t>MI-0095</t>
        </is>
      </c>
      <c r="B96" s="3" t="inlineStr">
        <is>
          <t>Schedule</t>
        </is>
      </c>
      <c r="C96" s="3" t="inlineStr">
        <is>
          <t>Phasing</t>
        </is>
      </c>
      <c r="D96" s="3" t="inlineStr">
        <is>
          <t>Phase_Duration</t>
        </is>
      </c>
      <c r="E96" s="3" t="inlineStr">
        <is>
          <t>C2</t>
        </is>
      </c>
      <c r="F96" s="3" t="inlineStr">
        <is>
          <t>Phase</t>
        </is>
      </c>
      <c r="G96" s="3" t="inlineStr">
        <is>
          <t>P2</t>
        </is>
      </c>
      <c r="H96" s="3" t="inlineStr">
        <is>
          <t>3 years (stated as Years 4–6)</t>
        </is>
      </c>
      <c r="I96" s="3" t="inlineStr">
        <is>
          <t>text</t>
        </is>
      </c>
      <c r="J96" s="3" t="n"/>
      <c r="K96" s="3" t="n"/>
      <c r="L96" s="3" t="n"/>
      <c r="M96" s="3" t="inlineStr">
        <is>
          <t>None</t>
        </is>
      </c>
      <c r="N96" s="3" t="inlineStr">
        <is>
          <t>FrozenGate1</t>
        </is>
      </c>
      <c r="O96" s="3" t="inlineStr">
        <is>
          <t>High</t>
        </is>
      </c>
      <c r="P96" s="3" t="inlineStr">
        <is>
          <t>Approx on unit count (~100).</t>
        </is>
      </c>
      <c r="Q96" s="3" t="inlineStr">
        <is>
          <t>1. Cover &amp; Version.docx | Concept 2: “Balanced Urban Hub” | Phase 2 (Years 4–6)</t>
        </is>
      </c>
    </row>
    <row r="97" ht="56" customHeight="1">
      <c r="A97" s="3" t="inlineStr">
        <is>
          <t>MI-0096</t>
        </is>
      </c>
      <c r="B97" s="3" t="inlineStr">
        <is>
          <t>Schedule</t>
        </is>
      </c>
      <c r="C97" s="3" t="inlineStr">
        <is>
          <t>Phasing</t>
        </is>
      </c>
      <c r="D97" s="3" t="inlineStr">
        <is>
          <t>Key_Deliverables</t>
        </is>
      </c>
      <c r="E97" s="3" t="inlineStr">
        <is>
          <t>C2</t>
        </is>
      </c>
      <c r="F97" s="3" t="inlineStr">
        <is>
          <t>Phase</t>
        </is>
      </c>
      <c r="G97" s="3" t="inlineStr">
        <is>
          <t>P2</t>
        </is>
      </c>
      <c r="H97" s="3" t="inlineStr">
        <is>
          <t>Build the second office building and remaining ~100 residential units; continue/complete public space and park (as described).</t>
        </is>
      </c>
      <c r="I97" s="3" t="inlineStr">
        <is>
          <t>text</t>
        </is>
      </c>
      <c r="J97" s="3" t="n"/>
      <c r="K97" s="3" t="n"/>
      <c r="L97" s="3" t="n"/>
      <c r="M97" s="3" t="inlineStr">
        <is>
          <t>None</t>
        </is>
      </c>
      <c r="N97" s="3" t="inlineStr">
        <is>
          <t>FrozenGate1</t>
        </is>
      </c>
      <c r="O97" s="3" t="inlineStr">
        <is>
          <t>High</t>
        </is>
      </c>
      <c r="P97" s="3" t="inlineStr">
        <is>
          <t>Approx on unit count (~100).</t>
        </is>
      </c>
      <c r="Q97" s="3" t="inlineStr">
        <is>
          <t>1. Cover &amp; Version.docx | Concept 2: “Balanced Urban Hub” | Phase 2 (Years 4–6)</t>
        </is>
      </c>
    </row>
    <row r="98" ht="28" customHeight="1">
      <c r="A98" s="3" t="inlineStr">
        <is>
          <t>MI-0097</t>
        </is>
      </c>
      <c r="B98" s="3" t="inlineStr">
        <is>
          <t>Schedule</t>
        </is>
      </c>
      <c r="C98" s="3" t="inlineStr">
        <is>
          <t>Phasing</t>
        </is>
      </c>
      <c r="D98" s="3" t="inlineStr">
        <is>
          <t>Units_Delivered_in_Phase</t>
        </is>
      </c>
      <c r="E98" s="3" t="inlineStr">
        <is>
          <t>C2</t>
        </is>
      </c>
      <c r="F98" s="3" t="inlineStr">
        <is>
          <t>Phase</t>
        </is>
      </c>
      <c r="G98" s="3" t="inlineStr">
        <is>
          <t>P2</t>
        </is>
      </c>
      <c r="H98" s="3" t="n">
        <v>100</v>
      </c>
      <c r="I98" s="3" t="inlineStr">
        <is>
          <t>units</t>
        </is>
      </c>
      <c r="J98" s="3" t="n"/>
      <c r="K98" s="3" t="n"/>
      <c r="L98" s="3" t="n"/>
      <c r="M98" s="3" t="inlineStr">
        <is>
          <t>None</t>
        </is>
      </c>
      <c r="N98" s="3" t="inlineStr">
        <is>
          <t>PrimaryDoc</t>
        </is>
      </c>
      <c r="O98" s="3" t="inlineStr">
        <is>
          <t>High</t>
        </is>
      </c>
      <c r="P98" s="3" t="inlineStr">
        <is>
          <t>Approx on unit count (~100). | Original Value_Base: 100. Type normalized per QC rule.</t>
        </is>
      </c>
      <c r="Q98" s="3" t="inlineStr">
        <is>
          <t>1. Cover &amp; Version.docx | Concept 2: “Balanced Urban Hub” | Phase 2 (Years 4–6) | Type normalized per QC rule</t>
        </is>
      </c>
    </row>
    <row r="99" ht="28" customHeight="1">
      <c r="A99" s="3" t="inlineStr">
        <is>
          <t>MI-0098</t>
        </is>
      </c>
      <c r="B99" s="3" t="inlineStr">
        <is>
          <t>Schedule</t>
        </is>
      </c>
      <c r="C99" s="3" t="inlineStr">
        <is>
          <t>Phasing</t>
        </is>
      </c>
      <c r="D99" s="3" t="inlineStr">
        <is>
          <t>GFA_Delivered_in_Phase</t>
        </is>
      </c>
      <c r="E99" s="3" t="inlineStr">
        <is>
          <t>C2</t>
        </is>
      </c>
      <c r="F99" s="3" t="inlineStr">
        <is>
          <t>Phase</t>
        </is>
      </c>
      <c r="G99" s="3" t="inlineStr">
        <is>
          <t>P2</t>
        </is>
      </c>
      <c r="H99" s="3" t="n">
        <v>37000</v>
      </c>
      <c r="I99" s="3" t="inlineStr">
        <is>
          <t>m²</t>
        </is>
      </c>
      <c r="J99" s="3" t="n"/>
      <c r="K99" s="3" t="n"/>
      <c r="L99" s="3" t="n"/>
      <c r="M99" s="3" t="inlineStr">
        <is>
          <t>None</t>
        </is>
      </c>
      <c r="N99" s="3" t="inlineStr">
        <is>
          <t>Derived</t>
        </is>
      </c>
      <c r="O99" s="3" t="inlineStr">
        <is>
          <t>Medium</t>
        </is>
      </c>
      <c r="P99" s="3" t="inlineStr">
        <is>
          <t>Approx on unit count (~100). | Derived by allocating all remaining GFA to Phase 2 (Phase 3 narrative-only).</t>
        </is>
      </c>
      <c r="Q99" s="3" t="inlineStr">
        <is>
          <t>SPINA3_Inputs_MasterInputs_All_v1.2_20251224.xlsx | Master_Inputs | MI-0039 (C2 Total GFA) + MI-0092 (P1 GFA) | Derived P2 = Total - P1 (P3 assumed 0)</t>
        </is>
      </c>
    </row>
    <row r="100" ht="42" customHeight="1">
      <c r="A100" s="3" t="inlineStr">
        <is>
          <t>MI-0099</t>
        </is>
      </c>
      <c r="B100" s="3" t="inlineStr">
        <is>
          <t>Schedule</t>
        </is>
      </c>
      <c r="C100" s="3" t="inlineStr">
        <is>
          <t>Phasing</t>
        </is>
      </c>
      <c r="D100" s="3" t="inlineStr">
        <is>
          <t>Dependencies_or_Gates</t>
        </is>
      </c>
      <c r="E100" s="3" t="inlineStr">
        <is>
          <t>C2</t>
        </is>
      </c>
      <c r="F100" s="3" t="inlineStr">
        <is>
          <t>Phase</t>
        </is>
      </c>
      <c r="G100" s="3" t="inlineStr">
        <is>
          <t>P2</t>
        </is>
      </c>
      <c r="H100" s="3" t="inlineStr">
        <is>
          <t>Second office building referenced; size stated elsewhere as ~9,000 m² each (see Concept_Metrics).</t>
        </is>
      </c>
      <c r="I100" s="3" t="inlineStr">
        <is>
          <t>text</t>
        </is>
      </c>
      <c r="J100" s="3" t="n"/>
      <c r="K100" s="3" t="n"/>
      <c r="L100" s="3" t="n"/>
      <c r="M100" s="3" t="inlineStr">
        <is>
          <t>None</t>
        </is>
      </c>
      <c r="N100" s="3" t="inlineStr">
        <is>
          <t>FrozenGate1</t>
        </is>
      </c>
      <c r="O100" s="3" t="inlineStr">
        <is>
          <t>High</t>
        </is>
      </c>
      <c r="P100" s="3" t="inlineStr">
        <is>
          <t>Approx on unit count (~100).</t>
        </is>
      </c>
      <c r="Q100" s="3" t="inlineStr">
        <is>
          <t>1. Cover &amp; Version.docx | Concept 2: “Balanced Urban Hub” | Phase 2 (Years 4–6)</t>
        </is>
      </c>
    </row>
    <row r="101" ht="28" customHeight="1">
      <c r="A101" s="3" t="inlineStr">
        <is>
          <t>MI-0100</t>
        </is>
      </c>
      <c r="B101" s="3" t="inlineStr">
        <is>
          <t>Schedule</t>
        </is>
      </c>
      <c r="C101" s="3" t="inlineStr">
        <is>
          <t>Phasing</t>
        </is>
      </c>
      <c r="D101" s="3" t="inlineStr">
        <is>
          <t>Phase_Timeframe</t>
        </is>
      </c>
      <c r="E101" s="3" t="inlineStr">
        <is>
          <t>C2</t>
        </is>
      </c>
      <c r="F101" s="3" t="inlineStr">
        <is>
          <t>Phase</t>
        </is>
      </c>
      <c r="G101" s="3" t="inlineStr">
        <is>
          <t>P3</t>
        </is>
      </c>
      <c r="H101" s="3" t="inlineStr">
        <is>
          <t>Year 6+</t>
        </is>
      </c>
      <c r="I101" s="3" t="inlineStr">
        <is>
          <t>text</t>
        </is>
      </c>
      <c r="J101" s="3" t="n"/>
      <c r="K101" s="3" t="n"/>
      <c r="L101" s="3" t="n"/>
      <c r="M101" s="3" t="inlineStr">
        <is>
          <t>None</t>
        </is>
      </c>
      <c r="N101" s="3" t="inlineStr">
        <is>
          <t>FrozenGate1</t>
        </is>
      </c>
      <c r="O101" s="3" t="inlineStr">
        <is>
          <t>High</t>
        </is>
      </c>
      <c r="P101" s="3" t="inlineStr">
        <is>
          <t>Timeframe stated as Year 6+.</t>
        </is>
      </c>
      <c r="Q101" s="3" t="inlineStr">
        <is>
          <t>1. Cover &amp; Version.docx | Concept 2: “Balanced Urban Hub” | Phase 3 (Year 6+)</t>
        </is>
      </c>
    </row>
    <row r="102" ht="28" customHeight="1">
      <c r="A102" s="3" t="inlineStr">
        <is>
          <t>MI-0101</t>
        </is>
      </c>
      <c r="B102" s="3" t="inlineStr">
        <is>
          <t>Schedule</t>
        </is>
      </c>
      <c r="C102" s="3" t="inlineStr">
        <is>
          <t>Phasing</t>
        </is>
      </c>
      <c r="D102" s="3" t="inlineStr">
        <is>
          <t>Phase_Duration</t>
        </is>
      </c>
      <c r="E102" s="3" t="inlineStr">
        <is>
          <t>C2</t>
        </is>
      </c>
      <c r="F102" s="3" t="inlineStr">
        <is>
          <t>Phase</t>
        </is>
      </c>
      <c r="G102" s="3" t="inlineStr">
        <is>
          <t>P3</t>
        </is>
      </c>
      <c r="H102" s="3" t="inlineStr">
        <is>
          <t>Open-ended (Year 6+; narrative close-out as needed; no quantified delivery)</t>
        </is>
      </c>
      <c r="I102" s="3" t="inlineStr">
        <is>
          <t>text</t>
        </is>
      </c>
      <c r="J102" s="3" t="n"/>
      <c r="K102" s="3" t="n"/>
      <c r="L102" s="3" t="n"/>
      <c r="M102" s="3" t="inlineStr">
        <is>
          <t>None</t>
        </is>
      </c>
      <c r="N102" s="3" t="inlineStr">
        <is>
          <t>Derived</t>
        </is>
      </c>
      <c r="O102" s="3" t="inlineStr">
        <is>
          <t>Medium</t>
        </is>
      </c>
      <c r="P102" s="3" t="inlineStr">
        <is>
          <t>Timeframe stated as Year 6+. | Replaces TBD; timeframe is open-ended in source.</t>
        </is>
      </c>
      <c r="Q102" s="3" t="inlineStr">
        <is>
          <t>1. Cover &amp; Version.docx | Concept 2: “Balanced Urban Hub” | Phase 3 (Year 6+) | SPINA3_Inputs_MasterInputs_All_v1.2_20251224.xlsx | Master_Inputs | MI-0100 (Phase_Timeframe) | Derived duration</t>
        </is>
      </c>
    </row>
    <row r="103" ht="56" customHeight="1">
      <c r="A103" s="3" t="inlineStr">
        <is>
          <t>MI-0102</t>
        </is>
      </c>
      <c r="B103" s="3" t="inlineStr">
        <is>
          <t>Schedule</t>
        </is>
      </c>
      <c r="C103" s="3" t="inlineStr">
        <is>
          <t>Phasing</t>
        </is>
      </c>
      <c r="D103" s="3" t="inlineStr">
        <is>
          <t>Key_Deliverables</t>
        </is>
      </c>
      <c r="E103" s="3" t="inlineStr">
        <is>
          <t>C2</t>
        </is>
      </c>
      <c r="F103" s="3" t="inlineStr">
        <is>
          <t>Phase</t>
        </is>
      </c>
      <c r="G103" s="3" t="inlineStr">
        <is>
          <t>P3</t>
        </is>
      </c>
      <c r="H103" s="3" t="inlineStr">
        <is>
          <t>Finalize any leftover retail fit-outs (e.g., smaller shops once enough residents/workers); avoid flooding office market (as described).</t>
        </is>
      </c>
      <c r="I103" s="3" t="inlineStr">
        <is>
          <t>text</t>
        </is>
      </c>
      <c r="J103" s="3" t="n"/>
      <c r="K103" s="3" t="n"/>
      <c r="L103" s="3" t="n"/>
      <c r="M103" s="3" t="inlineStr">
        <is>
          <t>None</t>
        </is>
      </c>
      <c r="N103" s="3" t="inlineStr">
        <is>
          <t>FrozenGate1</t>
        </is>
      </c>
      <c r="O103" s="3" t="inlineStr">
        <is>
          <t>High</t>
        </is>
      </c>
      <c r="P103" s="3" t="inlineStr">
        <is>
          <t>Timeframe stated as Year 6+.</t>
        </is>
      </c>
      <c r="Q103" s="3" t="inlineStr">
        <is>
          <t>1. Cover &amp; Version.docx | Concept 2: “Balanced Urban Hub” | Phase 3 (Year 6+)</t>
        </is>
      </c>
    </row>
    <row r="104" ht="28" customHeight="1">
      <c r="A104" s="3" t="inlineStr">
        <is>
          <t>MI-0103</t>
        </is>
      </c>
      <c r="B104" s="3" t="inlineStr">
        <is>
          <t>Schedule</t>
        </is>
      </c>
      <c r="C104" s="3" t="inlineStr">
        <is>
          <t>Phasing</t>
        </is>
      </c>
      <c r="D104" s="3" t="inlineStr">
        <is>
          <t>Units_Delivered_in_Phase</t>
        </is>
      </c>
      <c r="E104" s="3" t="inlineStr">
        <is>
          <t>C2</t>
        </is>
      </c>
      <c r="F104" s="3" t="inlineStr">
        <is>
          <t>Phase</t>
        </is>
      </c>
      <c r="G104" s="3" t="inlineStr">
        <is>
          <t>P3</t>
        </is>
      </c>
      <c r="H104" s="3" t="n">
        <v>0</v>
      </c>
      <c r="I104" s="3" t="inlineStr">
        <is>
          <t>units</t>
        </is>
      </c>
      <c r="J104" s="3" t="n"/>
      <c r="K104" s="3" t="n"/>
      <c r="L104" s="3" t="n"/>
      <c r="M104" s="3" t="inlineStr">
        <is>
          <t>None</t>
        </is>
      </c>
      <c r="N104" s="3" t="inlineStr">
        <is>
          <t>Derived</t>
        </is>
      </c>
      <c r="O104" s="3" t="inlineStr">
        <is>
          <t>Medium</t>
        </is>
      </c>
      <c r="P104" s="3" t="inlineStr">
        <is>
          <t>Timeframe stated as Year 6+. | Phase 3 described as narrative close-out; units delivery assumed 0.</t>
        </is>
      </c>
      <c r="Q104" s="3" t="inlineStr">
        <is>
          <t>SPINA3_Inputs_MasterInputs_All_v1.2_20251224.xlsx | Master_Inputs | MI-0102/MI-0105 (Phase 3 narrative-only) | Derived P3 delivery assumed 0</t>
        </is>
      </c>
    </row>
    <row r="105" ht="28" customHeight="1">
      <c r="A105" s="3" t="inlineStr">
        <is>
          <t>MI-0104</t>
        </is>
      </c>
      <c r="B105" s="3" t="inlineStr">
        <is>
          <t>Schedule</t>
        </is>
      </c>
      <c r="C105" s="3" t="inlineStr">
        <is>
          <t>Phasing</t>
        </is>
      </c>
      <c r="D105" s="3" t="inlineStr">
        <is>
          <t>GFA_Delivered_in_Phase</t>
        </is>
      </c>
      <c r="E105" s="3" t="inlineStr">
        <is>
          <t>C2</t>
        </is>
      </c>
      <c r="F105" s="3" t="inlineStr">
        <is>
          <t>Phase</t>
        </is>
      </c>
      <c r="G105" s="3" t="inlineStr">
        <is>
          <t>P3</t>
        </is>
      </c>
      <c r="H105" s="3" t="n">
        <v>0</v>
      </c>
      <c r="I105" s="3" t="inlineStr">
        <is>
          <t>m²</t>
        </is>
      </c>
      <c r="J105" s="3" t="n"/>
      <c r="K105" s="3" t="n"/>
      <c r="L105" s="3" t="n"/>
      <c r="M105" s="3" t="inlineStr">
        <is>
          <t>None</t>
        </is>
      </c>
      <c r="N105" s="3" t="inlineStr">
        <is>
          <t>Derived</t>
        </is>
      </c>
      <c r="O105" s="3" t="inlineStr">
        <is>
          <t>Medium</t>
        </is>
      </c>
      <c r="P105" s="3" t="inlineStr">
        <is>
          <t>Timeframe stated as Year 6+. | Phase 3 described as narrative close-out; delivery assumed 0.</t>
        </is>
      </c>
      <c r="Q105" s="3" t="inlineStr">
        <is>
          <t>SPINA3_Inputs_MasterInputs_All_v1.2_20251224.xlsx | Master_Inputs | MI-0102/MI-0105 (Phase 3 narrative-only) | Derived P3 delivery assumed 0</t>
        </is>
      </c>
    </row>
    <row r="106" ht="28" customHeight="1">
      <c r="A106" s="3" t="inlineStr">
        <is>
          <t>MI-0105</t>
        </is>
      </c>
      <c r="B106" s="3" t="inlineStr">
        <is>
          <t>Schedule</t>
        </is>
      </c>
      <c r="C106" s="3" t="inlineStr">
        <is>
          <t>Phasing</t>
        </is>
      </c>
      <c r="D106" s="3" t="inlineStr">
        <is>
          <t>Dependencies_or_Gates</t>
        </is>
      </c>
      <c r="E106" s="3" t="inlineStr">
        <is>
          <t>C2</t>
        </is>
      </c>
      <c r="F106" s="3" t="inlineStr">
        <is>
          <t>Phase</t>
        </is>
      </c>
      <c r="G106" s="3" t="inlineStr">
        <is>
          <t>P3</t>
        </is>
      </c>
      <c r="H106" s="3" t="inlineStr">
        <is>
          <t>Narrative-only Phase 3 (no quantified delivery).</t>
        </is>
      </c>
      <c r="I106" s="3" t="inlineStr">
        <is>
          <t>text</t>
        </is>
      </c>
      <c r="J106" s="3" t="n"/>
      <c r="K106" s="3" t="n"/>
      <c r="L106" s="3" t="n"/>
      <c r="M106" s="3" t="inlineStr">
        <is>
          <t>None</t>
        </is>
      </c>
      <c r="N106" s="3" t="inlineStr">
        <is>
          <t>FrozenGate1</t>
        </is>
      </c>
      <c r="O106" s="3" t="inlineStr">
        <is>
          <t>High</t>
        </is>
      </c>
      <c r="P106" s="3" t="inlineStr">
        <is>
          <t>Timeframe stated as Year 6+.</t>
        </is>
      </c>
      <c r="Q106" s="3" t="inlineStr">
        <is>
          <t>1. Cover &amp; Version.docx | Concept 2: “Balanced Urban Hub” | Phase 3 (Year 6+)</t>
        </is>
      </c>
    </row>
    <row r="107" ht="28" customHeight="1">
      <c r="A107" s="3" t="inlineStr">
        <is>
          <t>MI-0106</t>
        </is>
      </c>
      <c r="B107" s="3" t="inlineStr">
        <is>
          <t>Schedule</t>
        </is>
      </c>
      <c r="C107" s="3" t="inlineStr">
        <is>
          <t>Phasing</t>
        </is>
      </c>
      <c r="D107" s="3" t="inlineStr">
        <is>
          <t>Phase_Timeframe</t>
        </is>
      </c>
      <c r="E107" s="3" t="inlineStr">
        <is>
          <t>C3</t>
        </is>
      </c>
      <c r="F107" s="3" t="inlineStr">
        <is>
          <t>Phase</t>
        </is>
      </c>
      <c r="G107" s="3" t="inlineStr">
        <is>
          <t>P1</t>
        </is>
      </c>
      <c r="H107" s="3" t="inlineStr">
        <is>
          <t>Years 1–3</t>
        </is>
      </c>
      <c r="I107" s="3" t="inlineStr">
        <is>
          <t>text</t>
        </is>
      </c>
      <c r="J107" s="3" t="n"/>
      <c r="K107" s="3" t="n"/>
      <c r="L107" s="3" t="n"/>
      <c r="M107" s="3" t="inlineStr">
        <is>
          <t>None</t>
        </is>
      </c>
      <c r="N107" s="3" t="inlineStr">
        <is>
          <t>FrozenGate1</t>
        </is>
      </c>
      <c r="O107" s="3" t="inlineStr">
        <is>
          <t>High</t>
        </is>
      </c>
      <c r="P107" s="3" t="inlineStr">
        <is>
          <t>Approx on unit count (~100).</t>
        </is>
      </c>
      <c r="Q107" s="3" t="inlineStr">
        <is>
          <t>1. Cover &amp; Version.docx | Concept 3: “Innovation Campus &amp; Housing” | Phase 1 (Years 1–3)</t>
        </is>
      </c>
    </row>
    <row r="108" ht="28" customHeight="1">
      <c r="A108" s="3" t="inlineStr">
        <is>
          <t>MI-0107</t>
        </is>
      </c>
      <c r="B108" s="3" t="inlineStr">
        <is>
          <t>Schedule</t>
        </is>
      </c>
      <c r="C108" s="3" t="inlineStr">
        <is>
          <t>Phasing</t>
        </is>
      </c>
      <c r="D108" s="3" t="inlineStr">
        <is>
          <t>Phase_Duration</t>
        </is>
      </c>
      <c r="E108" s="3" t="inlineStr">
        <is>
          <t>C3</t>
        </is>
      </c>
      <c r="F108" s="3" t="inlineStr">
        <is>
          <t>Phase</t>
        </is>
      </c>
      <c r="G108" s="3" t="inlineStr">
        <is>
          <t>P1</t>
        </is>
      </c>
      <c r="H108" s="3" t="inlineStr">
        <is>
          <t>3 years (stated as Years 1–3)</t>
        </is>
      </c>
      <c r="I108" s="3" t="inlineStr">
        <is>
          <t>text</t>
        </is>
      </c>
      <c r="J108" s="3" t="n"/>
      <c r="K108" s="3" t="n"/>
      <c r="L108" s="3" t="n"/>
      <c r="M108" s="3" t="inlineStr">
        <is>
          <t>None</t>
        </is>
      </c>
      <c r="N108" s="3" t="inlineStr">
        <is>
          <t>FrozenGate1</t>
        </is>
      </c>
      <c r="O108" s="3" t="inlineStr">
        <is>
          <t>High</t>
        </is>
      </c>
      <c r="P108" s="3" t="inlineStr">
        <is>
          <t>Approx on unit count (~100).</t>
        </is>
      </c>
      <c r="Q108" s="3" t="inlineStr">
        <is>
          <t>1. Cover &amp; Version.docx | Concept 3: “Innovation Campus &amp; Housing” | Phase 1 (Years 1–3)</t>
        </is>
      </c>
    </row>
    <row r="109" ht="56" customHeight="1">
      <c r="A109" s="3" t="inlineStr">
        <is>
          <t>MI-0108</t>
        </is>
      </c>
      <c r="B109" s="3" t="inlineStr">
        <is>
          <t>Schedule</t>
        </is>
      </c>
      <c r="C109" s="3" t="inlineStr">
        <is>
          <t>Phasing</t>
        </is>
      </c>
      <c r="D109" s="3" t="inlineStr">
        <is>
          <t>Key_Deliverables</t>
        </is>
      </c>
      <c r="E109" s="3" t="inlineStr">
        <is>
          <t>C3</t>
        </is>
      </c>
      <c r="F109" s="3" t="inlineStr">
        <is>
          <t>Phase</t>
        </is>
      </c>
      <c r="G109" s="3" t="inlineStr">
        <is>
          <t>P1</t>
        </is>
      </c>
      <c r="H109" s="3" t="inlineStr">
        <is>
          <t>Develop the core Innovation Campus building(s) and initial housing (~100 units); anchor institution early is key (as stated).</t>
        </is>
      </c>
      <c r="I109" s="3" t="inlineStr">
        <is>
          <t>text</t>
        </is>
      </c>
      <c r="J109" s="3" t="n"/>
      <c r="K109" s="3" t="n"/>
      <c r="L109" s="3" t="n"/>
      <c r="M109" s="3" t="inlineStr">
        <is>
          <t>None</t>
        </is>
      </c>
      <c r="N109" s="3" t="inlineStr">
        <is>
          <t>FrozenGate1</t>
        </is>
      </c>
      <c r="O109" s="3" t="inlineStr">
        <is>
          <t>High</t>
        </is>
      </c>
      <c r="P109" s="3" t="inlineStr">
        <is>
          <t>Approx on unit count (~100).</t>
        </is>
      </c>
      <c r="Q109" s="3" t="inlineStr">
        <is>
          <t>1. Cover &amp; Version.docx | Concept 3: “Innovation Campus &amp; Housing” | Phase 1 (Years 1–3)</t>
        </is>
      </c>
    </row>
    <row r="110" ht="28" customHeight="1">
      <c r="A110" s="3" t="inlineStr">
        <is>
          <t>MI-0109</t>
        </is>
      </c>
      <c r="B110" s="3" t="inlineStr">
        <is>
          <t>Schedule</t>
        </is>
      </c>
      <c r="C110" s="3" t="inlineStr">
        <is>
          <t>Phasing</t>
        </is>
      </c>
      <c r="D110" s="3" t="inlineStr">
        <is>
          <t>Units_Delivered_in_Phase</t>
        </is>
      </c>
      <c r="E110" s="3" t="inlineStr">
        <is>
          <t>C3</t>
        </is>
      </c>
      <c r="F110" s="3" t="inlineStr">
        <is>
          <t>Phase</t>
        </is>
      </c>
      <c r="G110" s="3" t="inlineStr">
        <is>
          <t>P1</t>
        </is>
      </c>
      <c r="H110" s="3" t="n">
        <v>100</v>
      </c>
      <c r="I110" s="3" t="inlineStr">
        <is>
          <t>units</t>
        </is>
      </c>
      <c r="J110" s="3" t="n"/>
      <c r="K110" s="3" t="n"/>
      <c r="L110" s="3" t="n"/>
      <c r="M110" s="3" t="inlineStr">
        <is>
          <t>None</t>
        </is>
      </c>
      <c r="N110" s="3" t="inlineStr">
        <is>
          <t>PrimaryDoc</t>
        </is>
      </c>
      <c r="O110" s="3" t="inlineStr">
        <is>
          <t>High</t>
        </is>
      </c>
      <c r="P110" s="3" t="inlineStr">
        <is>
          <t>Approx on unit count (~100). | Original Value_Base: 100. Type normalized per QC rule.</t>
        </is>
      </c>
      <c r="Q110" s="3" t="inlineStr">
        <is>
          <t>1. Cover &amp; Version.docx | Concept 3: “Innovation Campus &amp; Housing” | Phase 1 (Years 1–3) | Type normalized per QC rule</t>
        </is>
      </c>
    </row>
    <row r="111" ht="28" customHeight="1">
      <c r="A111" s="3" t="inlineStr">
        <is>
          <t>MI-0110</t>
        </is>
      </c>
      <c r="B111" s="3" t="inlineStr">
        <is>
          <t>Schedule</t>
        </is>
      </c>
      <c r="C111" s="3" t="inlineStr">
        <is>
          <t>Phasing</t>
        </is>
      </c>
      <c r="D111" s="3" t="inlineStr">
        <is>
          <t>GFA_Delivered_in_Phase</t>
        </is>
      </c>
      <c r="E111" s="3" t="inlineStr">
        <is>
          <t>C3</t>
        </is>
      </c>
      <c r="F111" s="3" t="inlineStr">
        <is>
          <t>Phase</t>
        </is>
      </c>
      <c r="G111" s="3" t="inlineStr">
        <is>
          <t>P1</t>
        </is>
      </c>
      <c r="H111" s="3" t="n">
        <v>18400</v>
      </c>
      <c r="I111" s="3" t="inlineStr">
        <is>
          <t>m²</t>
        </is>
      </c>
      <c r="J111" s="3" t="n"/>
      <c r="K111" s="3" t="n"/>
      <c r="L111" s="3" t="n"/>
      <c r="M111" s="3" t="inlineStr">
        <is>
          <t>None</t>
        </is>
      </c>
      <c r="N111" s="3" t="inlineStr">
        <is>
          <t>Derived</t>
        </is>
      </c>
      <c r="O111" s="3" t="inlineStr">
        <is>
          <t>Medium</t>
        </is>
      </c>
      <c r="P111" s="3" t="inlineStr">
        <is>
          <t>Approx on unit count (~100). | Derived by allocating total GFA across phases proportional to units (P3 assumed 0).</t>
        </is>
      </c>
      <c r="Q111" s="3" t="inlineStr">
        <is>
          <t>SPINA3_Inputs_MasterInputs_All_v1.2_20251224.xlsx | Master_Inputs | MI-0055 (C3 Total GFA) + MI-0109/MI-0115 (units P1/P2) | Derived allocation by unit share</t>
        </is>
      </c>
    </row>
    <row r="112" ht="28" customHeight="1">
      <c r="A112" s="3" t="inlineStr">
        <is>
          <t>MI-0111</t>
        </is>
      </c>
      <c r="B112" s="3" t="inlineStr">
        <is>
          <t>Schedule</t>
        </is>
      </c>
      <c r="C112" s="3" t="inlineStr">
        <is>
          <t>Phasing</t>
        </is>
      </c>
      <c r="D112" s="3" t="inlineStr">
        <is>
          <t>Dependencies_or_Gates</t>
        </is>
      </c>
      <c r="E112" s="3" t="inlineStr">
        <is>
          <t>C3</t>
        </is>
      </c>
      <c r="F112" s="3" t="inlineStr">
        <is>
          <t>Phase</t>
        </is>
      </c>
      <c r="G112" s="3" t="inlineStr">
        <is>
          <t>P1</t>
        </is>
      </c>
      <c r="H112" s="3" t="inlineStr">
        <is>
          <t>Dependency: securing anchor institution early (as stated).</t>
        </is>
      </c>
      <c r="I112" s="3" t="inlineStr">
        <is>
          <t>text</t>
        </is>
      </c>
      <c r="J112" s="3" t="n"/>
      <c r="K112" s="3" t="n"/>
      <c r="L112" s="3" t="n"/>
      <c r="M112" s="3" t="inlineStr">
        <is>
          <t>None</t>
        </is>
      </c>
      <c r="N112" s="3" t="inlineStr">
        <is>
          <t>FrozenGate1</t>
        </is>
      </c>
      <c r="O112" s="3" t="inlineStr">
        <is>
          <t>High</t>
        </is>
      </c>
      <c r="P112" s="3" t="inlineStr">
        <is>
          <t>Approx on unit count (~100).</t>
        </is>
      </c>
      <c r="Q112" s="3" t="inlineStr">
        <is>
          <t>1. Cover &amp; Version.docx | Concept 3: “Innovation Campus &amp; Housing” | Phase 1 (Years 1–3)</t>
        </is>
      </c>
    </row>
    <row r="113" ht="28" customHeight="1">
      <c r="A113" s="3" t="inlineStr">
        <is>
          <t>MI-0112</t>
        </is>
      </c>
      <c r="B113" s="3" t="inlineStr">
        <is>
          <t>Schedule</t>
        </is>
      </c>
      <c r="C113" s="3" t="inlineStr">
        <is>
          <t>Phasing</t>
        </is>
      </c>
      <c r="D113" s="3" t="inlineStr">
        <is>
          <t>Phase_Timeframe</t>
        </is>
      </c>
      <c r="E113" s="3" t="inlineStr">
        <is>
          <t>C3</t>
        </is>
      </c>
      <c r="F113" s="3" t="inlineStr">
        <is>
          <t>Phase</t>
        </is>
      </c>
      <c r="G113" s="3" t="inlineStr">
        <is>
          <t>P2</t>
        </is>
      </c>
      <c r="H113" s="3" t="inlineStr">
        <is>
          <t>Years 4–5</t>
        </is>
      </c>
      <c r="I113" s="3" t="inlineStr">
        <is>
          <t>text</t>
        </is>
      </c>
      <c r="J113" s="3" t="n"/>
      <c r="K113" s="3" t="n"/>
      <c r="L113" s="3" t="n"/>
      <c r="M113" s="3" t="inlineStr">
        <is>
          <t>None</t>
        </is>
      </c>
      <c r="N113" s="3" t="inlineStr">
        <is>
          <t>FrozenGate1</t>
        </is>
      </c>
      <c r="O113" s="3" t="inlineStr">
        <is>
          <t>High</t>
        </is>
      </c>
      <c r="P113" s="3" t="inlineStr">
        <is>
          <t>Approx on unit count (~150).</t>
        </is>
      </c>
      <c r="Q113" s="3" t="inlineStr">
        <is>
          <t>1. Cover &amp; Version.docx | Concept 3: “Innovation Campus &amp; Housing” | Phase 2 (Years 4–5)</t>
        </is>
      </c>
    </row>
    <row r="114" ht="28" customHeight="1">
      <c r="A114" s="3" t="inlineStr">
        <is>
          <t>MI-0113</t>
        </is>
      </c>
      <c r="B114" s="3" t="inlineStr">
        <is>
          <t>Schedule</t>
        </is>
      </c>
      <c r="C114" s="3" t="inlineStr">
        <is>
          <t>Phasing</t>
        </is>
      </c>
      <c r="D114" s="3" t="inlineStr">
        <is>
          <t>Phase_Duration</t>
        </is>
      </c>
      <c r="E114" s="3" t="inlineStr">
        <is>
          <t>C3</t>
        </is>
      </c>
      <c r="F114" s="3" t="inlineStr">
        <is>
          <t>Phase</t>
        </is>
      </c>
      <c r="G114" s="3" t="inlineStr">
        <is>
          <t>P2</t>
        </is>
      </c>
      <c r="H114" s="3" t="inlineStr">
        <is>
          <t>2 years (stated as Years 4–5)</t>
        </is>
      </c>
      <c r="I114" s="3" t="inlineStr">
        <is>
          <t>text</t>
        </is>
      </c>
      <c r="J114" s="3" t="n"/>
      <c r="K114" s="3" t="n"/>
      <c r="L114" s="3" t="n"/>
      <c r="M114" s="3" t="inlineStr">
        <is>
          <t>None</t>
        </is>
      </c>
      <c r="N114" s="3" t="inlineStr">
        <is>
          <t>FrozenGate1</t>
        </is>
      </c>
      <c r="O114" s="3" t="inlineStr">
        <is>
          <t>High</t>
        </is>
      </c>
      <c r="P114" s="3" t="inlineStr">
        <is>
          <t>Approx on unit count (~150).</t>
        </is>
      </c>
      <c r="Q114" s="3" t="inlineStr">
        <is>
          <t>1. Cover &amp; Version.docx | Concept 3: “Innovation Campus &amp; Housing” | Phase 2 (Years 4–5)</t>
        </is>
      </c>
    </row>
    <row r="115" ht="42" customHeight="1">
      <c r="A115" s="3" t="inlineStr">
        <is>
          <t>MI-0114</t>
        </is>
      </c>
      <c r="B115" s="3" t="inlineStr">
        <is>
          <t>Schedule</t>
        </is>
      </c>
      <c r="C115" s="3" t="inlineStr">
        <is>
          <t>Phasing</t>
        </is>
      </c>
      <c r="D115" s="3" t="inlineStr">
        <is>
          <t>Key_Deliverables</t>
        </is>
      </c>
      <c r="E115" s="3" t="inlineStr">
        <is>
          <t>C3</t>
        </is>
      </c>
      <c r="F115" s="3" t="inlineStr">
        <is>
          <t>Phase</t>
        </is>
      </c>
      <c r="G115" s="3" t="inlineStr">
        <is>
          <t>P2</t>
        </is>
      </c>
      <c r="H115" s="3" t="inlineStr">
        <is>
          <t>Build remaining housing (~150 units) and a secondary office/tertiary component if not done in phase 1 (as described).</t>
        </is>
      </c>
      <c r="I115" s="3" t="inlineStr">
        <is>
          <t>text</t>
        </is>
      </c>
      <c r="J115" s="3" t="n"/>
      <c r="K115" s="3" t="n"/>
      <c r="L115" s="3" t="n"/>
      <c r="M115" s="3" t="inlineStr">
        <is>
          <t>None</t>
        </is>
      </c>
      <c r="N115" s="3" t="inlineStr">
        <is>
          <t>FrozenGate1</t>
        </is>
      </c>
      <c r="O115" s="3" t="inlineStr">
        <is>
          <t>High</t>
        </is>
      </c>
      <c r="P115" s="3" t="inlineStr">
        <is>
          <t>Approx on unit count (~150).</t>
        </is>
      </c>
      <c r="Q115" s="3" t="inlineStr">
        <is>
          <t>1. Cover &amp; Version.docx | Concept 3: “Innovation Campus &amp; Housing” | Phase 2 (Years 4–5)</t>
        </is>
      </c>
    </row>
    <row r="116" ht="28" customHeight="1">
      <c r="A116" s="3" t="inlineStr">
        <is>
          <t>MI-0115</t>
        </is>
      </c>
      <c r="B116" s="3" t="inlineStr">
        <is>
          <t>Schedule</t>
        </is>
      </c>
      <c r="C116" s="3" t="inlineStr">
        <is>
          <t>Phasing</t>
        </is>
      </c>
      <c r="D116" s="3" t="inlineStr">
        <is>
          <t>Units_Delivered_in_Phase</t>
        </is>
      </c>
      <c r="E116" s="3" t="inlineStr">
        <is>
          <t>C3</t>
        </is>
      </c>
      <c r="F116" s="3" t="inlineStr">
        <is>
          <t>Phase</t>
        </is>
      </c>
      <c r="G116" s="3" t="inlineStr">
        <is>
          <t>P2</t>
        </is>
      </c>
      <c r="H116" s="3" t="n">
        <v>150</v>
      </c>
      <c r="I116" s="3" t="inlineStr">
        <is>
          <t>units</t>
        </is>
      </c>
      <c r="J116" s="3" t="n"/>
      <c r="K116" s="3" t="n"/>
      <c r="L116" s="3" t="n"/>
      <c r="M116" s="3" t="inlineStr">
        <is>
          <t>None</t>
        </is>
      </c>
      <c r="N116" s="3" t="inlineStr">
        <is>
          <t>PrimaryDoc</t>
        </is>
      </c>
      <c r="O116" s="3" t="inlineStr">
        <is>
          <t>High</t>
        </is>
      </c>
      <c r="P116" s="3" t="inlineStr">
        <is>
          <t>Approx on unit count (~150). | Original Value_Base: 150. Type normalized per QC rule.</t>
        </is>
      </c>
      <c r="Q116" s="3" t="inlineStr">
        <is>
          <t>1. Cover &amp; Version.docx | Concept 3: “Innovation Campus &amp; Housing” | Phase 2 (Years 4–5) | Type normalized per QC rule</t>
        </is>
      </c>
    </row>
    <row r="117" ht="28" customHeight="1">
      <c r="A117" s="3" t="inlineStr">
        <is>
          <t>MI-0116</t>
        </is>
      </c>
      <c r="B117" s="3" t="inlineStr">
        <is>
          <t>Schedule</t>
        </is>
      </c>
      <c r="C117" s="3" t="inlineStr">
        <is>
          <t>Phasing</t>
        </is>
      </c>
      <c r="D117" s="3" t="inlineStr">
        <is>
          <t>GFA_Delivered_in_Phase</t>
        </is>
      </c>
      <c r="E117" s="3" t="inlineStr">
        <is>
          <t>C3</t>
        </is>
      </c>
      <c r="F117" s="3" t="inlineStr">
        <is>
          <t>Phase</t>
        </is>
      </c>
      <c r="G117" s="3" t="inlineStr">
        <is>
          <t>P2</t>
        </is>
      </c>
      <c r="H117" s="3" t="n">
        <v>27600</v>
      </c>
      <c r="I117" s="3" t="inlineStr">
        <is>
          <t>m²</t>
        </is>
      </c>
      <c r="J117" s="3" t="n"/>
      <c r="K117" s="3" t="n"/>
      <c r="L117" s="3" t="n"/>
      <c r="M117" s="3" t="inlineStr">
        <is>
          <t>None</t>
        </is>
      </c>
      <c r="N117" s="3" t="inlineStr">
        <is>
          <t>Derived</t>
        </is>
      </c>
      <c r="O117" s="3" t="inlineStr">
        <is>
          <t>Medium</t>
        </is>
      </c>
      <c r="P117" s="3" t="inlineStr">
        <is>
          <t>Approx on unit count (~150). | Derived by allocating total GFA across phases proportional to units (P3 assumed 0).</t>
        </is>
      </c>
      <c r="Q117" s="3" t="inlineStr">
        <is>
          <t>SPINA3_Inputs_MasterInputs_All_v1.2_20251224.xlsx | Master_Inputs | MI-0055 (C3 Total GFA) + MI-0109/MI-0115 (units P1/P2) | Derived allocation by unit share</t>
        </is>
      </c>
    </row>
    <row r="118" ht="28" customHeight="1">
      <c r="A118" s="3" t="inlineStr">
        <is>
          <t>MI-0117</t>
        </is>
      </c>
      <c r="B118" s="3" t="inlineStr">
        <is>
          <t>Schedule</t>
        </is>
      </c>
      <c r="C118" s="3" t="inlineStr">
        <is>
          <t>Phasing</t>
        </is>
      </c>
      <c r="D118" s="3" t="inlineStr">
        <is>
          <t>Dependencies_or_Gates</t>
        </is>
      </c>
      <c r="E118" s="3" t="inlineStr">
        <is>
          <t>C3</t>
        </is>
      </c>
      <c r="F118" s="3" t="inlineStr">
        <is>
          <t>Phase</t>
        </is>
      </c>
      <c r="G118" s="3" t="inlineStr">
        <is>
          <t>P2</t>
        </is>
      </c>
      <c r="H118" s="3" t="inlineStr">
        <is>
          <t>Secondary office/tertiary component referenced conditionally.</t>
        </is>
      </c>
      <c r="I118" s="3" t="inlineStr">
        <is>
          <t>text</t>
        </is>
      </c>
      <c r="J118" s="3" t="n"/>
      <c r="K118" s="3" t="n"/>
      <c r="L118" s="3" t="n"/>
      <c r="M118" s="3" t="inlineStr">
        <is>
          <t>None</t>
        </is>
      </c>
      <c r="N118" s="3" t="inlineStr">
        <is>
          <t>FrozenGate1</t>
        </is>
      </c>
      <c r="O118" s="3" t="inlineStr">
        <is>
          <t>High</t>
        </is>
      </c>
      <c r="P118" s="3" t="inlineStr">
        <is>
          <t>Approx on unit count (~150).</t>
        </is>
      </c>
      <c r="Q118" s="3" t="inlineStr">
        <is>
          <t>1. Cover &amp; Version.docx | Concept 3: “Innovation Campus &amp; Housing” | Phase 2 (Years 4–5)</t>
        </is>
      </c>
    </row>
    <row r="119" ht="28" customHeight="1">
      <c r="A119" s="3" t="inlineStr">
        <is>
          <t>MI-0118</t>
        </is>
      </c>
      <c r="B119" s="3" t="inlineStr">
        <is>
          <t>Schedule</t>
        </is>
      </c>
      <c r="C119" s="3" t="inlineStr">
        <is>
          <t>Phasing</t>
        </is>
      </c>
      <c r="D119" s="3" t="inlineStr">
        <is>
          <t>Phase_Timeframe</t>
        </is>
      </c>
      <c r="E119" s="3" t="inlineStr">
        <is>
          <t>C3</t>
        </is>
      </c>
      <c r="F119" s="3" t="inlineStr">
        <is>
          <t>Phase</t>
        </is>
      </c>
      <c r="G119" s="3" t="inlineStr">
        <is>
          <t>P3</t>
        </is>
      </c>
      <c r="H119" s="3" t="inlineStr">
        <is>
          <t>Year 5–6</t>
        </is>
      </c>
      <c r="I119" s="3" t="inlineStr">
        <is>
          <t>text</t>
        </is>
      </c>
      <c r="J119" s="3" t="n"/>
      <c r="K119" s="3" t="n"/>
      <c r="L119" s="3" t="n"/>
      <c r="M119" s="3" t="inlineStr">
        <is>
          <t>None</t>
        </is>
      </c>
      <c r="N119" s="3" t="inlineStr">
        <is>
          <t>FrozenGate1</t>
        </is>
      </c>
      <c r="O119" s="3" t="inlineStr">
        <is>
          <t>High</t>
        </is>
      </c>
      <c r="P119" s="3" t="inlineStr">
        <is>
          <t>Timeframe stated as Year 5–6.</t>
        </is>
      </c>
      <c r="Q119" s="3" t="inlineStr">
        <is>
          <t>1. Cover &amp; Version.docx | Concept 3: “Innovation Campus &amp; Housing” | Phase 3 (Year 5–6)</t>
        </is>
      </c>
    </row>
    <row r="120" ht="28" customHeight="1">
      <c r="A120" s="3" t="inlineStr">
        <is>
          <t>MI-0119</t>
        </is>
      </c>
      <c r="B120" s="3" t="inlineStr">
        <is>
          <t>Schedule</t>
        </is>
      </c>
      <c r="C120" s="3" t="inlineStr">
        <is>
          <t>Phasing</t>
        </is>
      </c>
      <c r="D120" s="3" t="inlineStr">
        <is>
          <t>Phase_Duration</t>
        </is>
      </c>
      <c r="E120" s="3" t="inlineStr">
        <is>
          <t>C3</t>
        </is>
      </c>
      <c r="F120" s="3" t="inlineStr">
        <is>
          <t>Phase</t>
        </is>
      </c>
      <c r="G120" s="3" t="inlineStr">
        <is>
          <t>P3</t>
        </is>
      </c>
      <c r="H120" s="3" t="inlineStr">
        <is>
          <t>1 year (derived from Phase_Timeframe 'Year 5–6')</t>
        </is>
      </c>
      <c r="I120" s="3" t="inlineStr">
        <is>
          <t>text</t>
        </is>
      </c>
      <c r="J120" s="3" t="n"/>
      <c r="K120" s="3" t="n"/>
      <c r="L120" s="3" t="n"/>
      <c r="M120" s="3" t="inlineStr">
        <is>
          <t>None</t>
        </is>
      </c>
      <c r="N120" s="3" t="inlineStr">
        <is>
          <t>Derived</t>
        </is>
      </c>
      <c r="O120" s="3" t="inlineStr">
        <is>
          <t>Medium</t>
        </is>
      </c>
      <c r="P120" s="3" t="inlineStr">
        <is>
          <t>Timeframe stated as Year 5–6. | Base derived from timeframe per QC rule.</t>
        </is>
      </c>
      <c r="Q120" s="3" t="inlineStr">
        <is>
          <t>1. Cover &amp; Version.docx | Concept 3: “Innovation Campus &amp; Housing” | Phase 3 (Year 5–6) | SPINA3_Inputs_MasterInputs_All_v1.2_20251224.xlsx | Master_Inputs | MI-0118 (Phase_Timeframe) | Derived duration</t>
        </is>
      </c>
    </row>
    <row r="121" ht="56" customHeight="1">
      <c r="A121" s="3" t="inlineStr">
        <is>
          <t>MI-0120</t>
        </is>
      </c>
      <c r="B121" s="3" t="inlineStr">
        <is>
          <t>Schedule</t>
        </is>
      </c>
      <c r="C121" s="3" t="inlineStr">
        <is>
          <t>Phasing</t>
        </is>
      </c>
      <c r="D121" s="3" t="inlineStr">
        <is>
          <t>Key_Deliverables</t>
        </is>
      </c>
      <c r="E121" s="3" t="inlineStr">
        <is>
          <t>C3</t>
        </is>
      </c>
      <c r="F121" s="3" t="inlineStr">
        <is>
          <t>Phase</t>
        </is>
      </c>
      <c r="G121" s="3" t="inlineStr">
        <is>
          <t>P3</t>
        </is>
      </c>
      <c r="H121" s="3" t="inlineStr">
        <is>
          <t>Complete special features and remaining retail; fully animate site with residents and daily population from institution (as described).</t>
        </is>
      </c>
      <c r="I121" s="3" t="inlineStr">
        <is>
          <t>text</t>
        </is>
      </c>
      <c r="J121" s="3" t="n"/>
      <c r="K121" s="3" t="n"/>
      <c r="L121" s="3" t="n"/>
      <c r="M121" s="3" t="inlineStr">
        <is>
          <t>None</t>
        </is>
      </c>
      <c r="N121" s="3" t="inlineStr">
        <is>
          <t>FrozenGate1</t>
        </is>
      </c>
      <c r="O121" s="3" t="inlineStr">
        <is>
          <t>High</t>
        </is>
      </c>
      <c r="P121" s="3" t="inlineStr">
        <is>
          <t>Timeframe stated as Year 5–6.</t>
        </is>
      </c>
      <c r="Q121" s="3" t="inlineStr">
        <is>
          <t>1. Cover &amp; Version.docx | Concept 3: “Innovation Campus &amp; Housing” | Phase 3 (Year 5–6)</t>
        </is>
      </c>
    </row>
    <row r="122" ht="28" customHeight="1">
      <c r="A122" s="3" t="inlineStr">
        <is>
          <t>MI-0121</t>
        </is>
      </c>
      <c r="B122" s="3" t="inlineStr">
        <is>
          <t>Schedule</t>
        </is>
      </c>
      <c r="C122" s="3" t="inlineStr">
        <is>
          <t>Phasing</t>
        </is>
      </c>
      <c r="D122" s="3" t="inlineStr">
        <is>
          <t>Units_Delivered_in_Phase</t>
        </is>
      </c>
      <c r="E122" s="3" t="inlineStr">
        <is>
          <t>C3</t>
        </is>
      </c>
      <c r="F122" s="3" t="inlineStr">
        <is>
          <t>Phase</t>
        </is>
      </c>
      <c r="G122" s="3" t="inlineStr">
        <is>
          <t>P3</t>
        </is>
      </c>
      <c r="H122" s="3" t="n">
        <v>0</v>
      </c>
      <c r="I122" s="3" t="inlineStr">
        <is>
          <t>units</t>
        </is>
      </c>
      <c r="J122" s="3" t="n"/>
      <c r="K122" s="3" t="n"/>
      <c r="L122" s="3" t="n"/>
      <c r="M122" s="3" t="inlineStr">
        <is>
          <t>None</t>
        </is>
      </c>
      <c r="N122" s="3" t="inlineStr">
        <is>
          <t>Derived</t>
        </is>
      </c>
      <c r="O122" s="3" t="inlineStr">
        <is>
          <t>Medium</t>
        </is>
      </c>
      <c r="P122" s="3" t="inlineStr">
        <is>
          <t>Timeframe stated as Year 5–6. | Phase 3 described as narrative close-out; units delivery assumed 0.</t>
        </is>
      </c>
      <c r="Q122" s="3" t="inlineStr">
        <is>
          <t>SPINA3_Inputs_MasterInputs_All_v1.2_20251224.xlsx | Master_Inputs | MI-0120/MI-0123 (Phase 3 narrative-only) | Derived P3 units assumed 0</t>
        </is>
      </c>
    </row>
    <row r="123" ht="28" customHeight="1">
      <c r="A123" s="3" t="inlineStr">
        <is>
          <t>MI-0122</t>
        </is>
      </c>
      <c r="B123" s="3" t="inlineStr">
        <is>
          <t>Schedule</t>
        </is>
      </c>
      <c r="C123" s="3" t="inlineStr">
        <is>
          <t>Phasing</t>
        </is>
      </c>
      <c r="D123" s="3" t="inlineStr">
        <is>
          <t>GFA_Delivered_in_Phase</t>
        </is>
      </c>
      <c r="E123" s="3" t="inlineStr">
        <is>
          <t>C3</t>
        </is>
      </c>
      <c r="F123" s="3" t="inlineStr">
        <is>
          <t>Phase</t>
        </is>
      </c>
      <c r="G123" s="3" t="inlineStr">
        <is>
          <t>P3</t>
        </is>
      </c>
      <c r="H123" s="3" t="n">
        <v>0</v>
      </c>
      <c r="I123" s="3" t="inlineStr">
        <is>
          <t>m²</t>
        </is>
      </c>
      <c r="J123" s="3" t="n"/>
      <c r="K123" s="3" t="n"/>
      <c r="L123" s="3" t="n"/>
      <c r="M123" s="3" t="inlineStr">
        <is>
          <t>None</t>
        </is>
      </c>
      <c r="N123" s="3" t="inlineStr">
        <is>
          <t>Derived</t>
        </is>
      </c>
      <c r="O123" s="3" t="inlineStr">
        <is>
          <t>Medium</t>
        </is>
      </c>
      <c r="P123" s="3" t="inlineStr">
        <is>
          <t>Timeframe stated as Year 5–6. | Phase 3 described as narrative close-out; delivery assumed 0.</t>
        </is>
      </c>
      <c r="Q123" s="3" t="inlineStr">
        <is>
          <t>SPINA3_Inputs_MasterInputs_All_v1.2_20251224.xlsx | Master_Inputs | MI-0120/MI-0123 (Phase 3 narrative-only) | Derived P3 delivery assumed 0</t>
        </is>
      </c>
    </row>
    <row r="124" ht="28" customHeight="1">
      <c r="A124" s="3" t="inlineStr">
        <is>
          <t>MI-0123</t>
        </is>
      </c>
      <c r="B124" s="3" t="inlineStr">
        <is>
          <t>Schedule</t>
        </is>
      </c>
      <c r="C124" s="3" t="inlineStr">
        <is>
          <t>Phasing</t>
        </is>
      </c>
      <c r="D124" s="3" t="inlineStr">
        <is>
          <t>Dependencies_or_Gates</t>
        </is>
      </c>
      <c r="E124" s="3" t="inlineStr">
        <is>
          <t>C3</t>
        </is>
      </c>
      <c r="F124" s="3" t="inlineStr">
        <is>
          <t>Phase</t>
        </is>
      </c>
      <c r="G124" s="3" t="inlineStr">
        <is>
          <t>P3</t>
        </is>
      </c>
      <c r="H124" s="3" t="inlineStr">
        <is>
          <t>Narrative-only Phase 3 (no quantified delivery).</t>
        </is>
      </c>
      <c r="I124" s="3" t="inlineStr">
        <is>
          <t>text</t>
        </is>
      </c>
      <c r="J124" s="3" t="n"/>
      <c r="K124" s="3" t="n"/>
      <c r="L124" s="3" t="n"/>
      <c r="M124" s="3" t="inlineStr">
        <is>
          <t>None</t>
        </is>
      </c>
      <c r="N124" s="3" t="inlineStr">
        <is>
          <t>FrozenGate1</t>
        </is>
      </c>
      <c r="O124" s="3" t="inlineStr">
        <is>
          <t>High</t>
        </is>
      </c>
      <c r="P124" s="3" t="inlineStr">
        <is>
          <t>Timeframe stated as Year 5–6.</t>
        </is>
      </c>
      <c r="Q124" s="3" t="inlineStr">
        <is>
          <t>1. Cover &amp; Version.docx | Concept 3: “Innovation Campus &amp; Housing” | Phase 3 (Year 5–6)</t>
        </is>
      </c>
    </row>
    <row r="125" ht="42" customHeight="1">
      <c r="A125" s="3" t="inlineStr">
        <is>
          <t>MI-0124</t>
        </is>
      </c>
      <c r="B125" s="3" t="inlineStr">
        <is>
          <t>Capex</t>
        </is>
      </c>
      <c r="C125" s="3" t="inlineStr">
        <is>
          <t>ConstructionCost</t>
        </is>
      </c>
      <c r="D125" s="3" t="inlineStr">
        <is>
          <t>Construction cost assumption (residential &amp; office/commercial)</t>
        </is>
      </c>
      <c r="E125" s="3" t="inlineStr">
        <is>
          <t>All</t>
        </is>
      </c>
      <c r="F125" s="3" t="inlineStr">
        <is>
          <t>All</t>
        </is>
      </c>
      <c r="G125" s="3" t="inlineStr">
        <is>
          <t>All</t>
        </is>
      </c>
      <c r="H125" s="3" t="inlineStr">
        <is>
          <t>€1,200/m² for residential buildings and €1,400/m² for office/commercial buildings (2025 prices)</t>
        </is>
      </c>
      <c r="I125" s="3" t="inlineStr">
        <is>
          <t>text</t>
        </is>
      </c>
      <c r="J125" s="3" t="n"/>
      <c r="K125" s="3" t="n">
        <v>1200</v>
      </c>
      <c r="L125" s="3" t="n"/>
      <c r="M125" s="3" t="inlineStr">
        <is>
          <t>None</t>
        </is>
      </c>
      <c r="N125" s="3" t="inlineStr">
        <is>
          <t>PrimaryDoc</t>
        </is>
      </c>
      <c r="O125" s="3" t="inlineStr">
        <is>
          <t>Medium</t>
        </is>
      </c>
      <c r="P125" s="3" t="inlineStr">
        <is>
          <t>Assumption Log input. v1.1: point structured into MostLikely field; Value_Base unchanged.</t>
        </is>
      </c>
      <c r="Q125" s="3" t="inlineStr">
        <is>
          <t>1. Cover &amp; Version.docx | 6. Assumption Log | €1,200/m² for residential buildings</t>
        </is>
      </c>
    </row>
    <row r="126" ht="70" customHeight="1">
      <c r="A126" s="3" t="inlineStr">
        <is>
          <t>MI-0125</t>
        </is>
      </c>
      <c r="B126" s="3" t="inlineStr">
        <is>
          <t>Capex</t>
        </is>
      </c>
      <c r="C126" s="3" t="inlineStr">
        <is>
          <t>ConstructionCost</t>
        </is>
      </c>
      <c r="D126" s="3" t="inlineStr">
        <is>
          <t>Construction cost benchmark range (Italy) referenced</t>
        </is>
      </c>
      <c r="E126" s="3" t="inlineStr">
        <is>
          <t>All</t>
        </is>
      </c>
      <c r="F126" s="3" t="inlineStr">
        <is>
          <t>All</t>
        </is>
      </c>
      <c r="G126" s="3" t="inlineStr">
        <is>
          <t>All</t>
        </is>
      </c>
      <c r="H126" s="3" t="n">
        <v>1150</v>
      </c>
      <c r="I126" s="3" t="inlineStr">
        <is>
          <t>€/m²</t>
        </is>
      </c>
      <c r="J126" s="3" t="n">
        <v>800</v>
      </c>
      <c r="K126" s="3" t="n">
        <v>1150</v>
      </c>
      <c r="L126" s="3" t="n">
        <v>1500</v>
      </c>
      <c r="M126" s="3" t="inlineStr">
        <is>
          <t>Triangular</t>
        </is>
      </c>
      <c r="N126" s="3" t="inlineStr">
        <is>
          <t>Derived</t>
        </is>
      </c>
      <c r="O126" s="3" t="inlineStr">
        <is>
          <t>High</t>
        </is>
      </c>
      <c r="P126" s="3" t="inlineStr">
        <is>
          <t>Assumption Log benchmark range. v1.1: point structured into MostLikely field; Value_Base unchanged. v1.1 correction: currency range structured into Low/High; Value_Base unchanged. | Original Value_Base narrative: "€800–€1500/m²". Base computed as midpoint (Low/High) for Gate4 numeric stability; original narrative preserved.</t>
        </is>
      </c>
      <c r="Q126" s="3" t="inlineStr">
        <is>
          <t>1. Cover &amp; Version.docx | 6. Assumption Log | €800–€1500/m² range | Derived midpoint for Base per Gate4 QC</t>
        </is>
      </c>
    </row>
    <row r="127" ht="28" customHeight="1">
      <c r="A127" s="3" t="inlineStr">
        <is>
          <t>MI-0126</t>
        </is>
      </c>
      <c r="B127" s="3" t="inlineStr">
        <is>
          <t>Site&amp;Constraints</t>
        </is>
      </c>
      <c r="C127" s="3" t="inlineStr">
        <is>
          <t>Parking</t>
        </is>
      </c>
      <c r="D127" s="3" t="inlineStr">
        <is>
          <t>Parking requirement (interpretation) – dwellings</t>
        </is>
      </c>
      <c r="E127" s="3" t="inlineStr">
        <is>
          <t>All</t>
        </is>
      </c>
      <c r="F127" s="3" t="inlineStr">
        <is>
          <t>All</t>
        </is>
      </c>
      <c r="G127" s="3" t="inlineStr">
        <is>
          <t>All</t>
        </is>
      </c>
      <c r="H127" s="3" t="inlineStr">
        <is>
          <t>roughly 1 parking space per dwelling (~12.5 m² space per 100 m² residence)</t>
        </is>
      </c>
      <c r="I127" s="3" t="inlineStr">
        <is>
          <t>text</t>
        </is>
      </c>
      <c r="J127" s="3" t="n"/>
      <c r="K127" s="3" t="n"/>
      <c r="L127" s="3" t="n"/>
      <c r="M127" s="3" t="inlineStr">
        <is>
          <t>None</t>
        </is>
      </c>
      <c r="N127" s="3" t="inlineStr">
        <is>
          <t>PrimaryDoc</t>
        </is>
      </c>
      <c r="O127" s="3" t="inlineStr">
        <is>
          <t>Medium</t>
        </is>
      </c>
      <c r="P127" s="3" t="inlineStr">
        <is>
          <t>Assumption Log interpretation of requirements.</t>
        </is>
      </c>
      <c r="Q127" s="3" t="inlineStr">
        <is>
          <t>1. Cover &amp; Version.docx | 6. Assumption Log | roughly 1 parking space per dwelling</t>
        </is>
      </c>
    </row>
    <row r="128" ht="28" customHeight="1">
      <c r="A128" s="3" t="inlineStr">
        <is>
          <t>MI-0127</t>
        </is>
      </c>
      <c r="B128" s="3" t="inlineStr">
        <is>
          <t>Site&amp;Constraints</t>
        </is>
      </c>
      <c r="C128" s="3" t="inlineStr">
        <is>
          <t>Parking</t>
        </is>
      </c>
      <c r="D128" s="3" t="inlineStr">
        <is>
          <t>Parking ratio (derived in text) – spaces per unit</t>
        </is>
      </c>
      <c r="E128" s="3" t="inlineStr">
        <is>
          <t>All</t>
        </is>
      </c>
      <c r="F128" s="3" t="inlineStr">
        <is>
          <t>All</t>
        </is>
      </c>
      <c r="G128" s="3" t="inlineStr">
        <is>
          <t>All</t>
        </is>
      </c>
      <c r="H128" s="3" t="inlineStr">
        <is>
          <t>~0.8–1.0 spaces/unit</t>
        </is>
      </c>
      <c r="I128" s="3" t="inlineStr">
        <is>
          <t>text</t>
        </is>
      </c>
      <c r="J128" s="3" t="n"/>
      <c r="K128" s="3" t="n"/>
      <c r="L128" s="3" t="n"/>
      <c r="M128" s="3" t="inlineStr">
        <is>
          <t>None</t>
        </is>
      </c>
      <c r="N128" s="3" t="inlineStr">
        <is>
          <t>PrimaryDoc</t>
        </is>
      </c>
      <c r="O128" s="3" t="inlineStr">
        <is>
          <t>Medium</t>
        </is>
      </c>
      <c r="P128" s="3" t="inlineStr">
        <is>
          <t>Assumption Log derived ratio.</t>
        </is>
      </c>
      <c r="Q128" s="3" t="inlineStr">
        <is>
          <t>1. Cover &amp; Version.docx | 6. Assumption Log | ~0.8–1.0 spaces/unit</t>
        </is>
      </c>
    </row>
    <row r="129" ht="28" customHeight="1">
      <c r="A129" s="3" t="inlineStr">
        <is>
          <t>MI-0128</t>
        </is>
      </c>
      <c r="B129" s="3" t="inlineStr">
        <is>
          <t>Site&amp;Constraints</t>
        </is>
      </c>
      <c r="C129" s="3" t="inlineStr">
        <is>
          <t>Parking</t>
        </is>
      </c>
      <c r="D129" s="3" t="inlineStr">
        <is>
          <t>Parking ratio (interpretation) – offices</t>
        </is>
      </c>
      <c r="E129" s="3" t="inlineStr">
        <is>
          <t>All</t>
        </is>
      </c>
      <c r="F129" s="3" t="inlineStr">
        <is>
          <t>All</t>
        </is>
      </c>
      <c r="G129" s="3" t="inlineStr">
        <is>
          <t>All</t>
        </is>
      </c>
      <c r="H129" s="3" t="inlineStr">
        <is>
          <t>1/50–60 m² for offices</t>
        </is>
      </c>
      <c r="I129" s="3" t="inlineStr">
        <is>
          <t>text</t>
        </is>
      </c>
      <c r="J129" s="3" t="n"/>
      <c r="K129" s="3" t="n"/>
      <c r="L129" s="3" t="n"/>
      <c r="M129" s="3" t="inlineStr">
        <is>
          <t>None</t>
        </is>
      </c>
      <c r="N129" s="3" t="inlineStr">
        <is>
          <t>PrimaryDoc</t>
        </is>
      </c>
      <c r="O129" s="3" t="inlineStr">
        <is>
          <t>Medium</t>
        </is>
      </c>
      <c r="P129" s="3" t="inlineStr">
        <is>
          <t>Assumption Log derived ratio.</t>
        </is>
      </c>
      <c r="Q129" s="3" t="inlineStr">
        <is>
          <t>1. Cover &amp; Version.docx | 6. Assumption Log | 1/50–60 m² for offices</t>
        </is>
      </c>
    </row>
    <row r="130" ht="42" customHeight="1">
      <c r="A130" s="3" t="inlineStr">
        <is>
          <t>MI-0129</t>
        </is>
      </c>
      <c r="B130" s="3" t="inlineStr">
        <is>
          <t>Market_Sales</t>
        </is>
      </c>
      <c r="C130" s="3" t="inlineStr">
        <is>
          <t>Residential</t>
        </is>
      </c>
      <c r="D130" s="3" t="inlineStr">
        <is>
          <t>Residential sales price &amp; rent assumptions (new apartments)</t>
        </is>
      </c>
      <c r="E130" s="3" t="inlineStr">
        <is>
          <t>All</t>
        </is>
      </c>
      <c r="F130" s="3" t="inlineStr">
        <is>
          <t>All</t>
        </is>
      </c>
      <c r="G130" s="3" t="inlineStr">
        <is>
          <t>All</t>
        </is>
      </c>
      <c r="H130" s="3" t="n">
        <v>2050</v>
      </c>
      <c r="I130" s="3" t="inlineStr">
        <is>
          <t>€/m²</t>
        </is>
      </c>
      <c r="J130" s="3" t="n">
        <v>1800</v>
      </c>
      <c r="K130" s="3" t="n">
        <v>2050</v>
      </c>
      <c r="L130" s="3" t="n">
        <v>2300</v>
      </c>
      <c r="M130" s="3" t="inlineStr">
        <is>
          <t>Triangular</t>
        </is>
      </c>
      <c r="N130" s="3" t="inlineStr">
        <is>
          <t>Derived</t>
        </is>
      </c>
      <c r="O130" s="3" t="inlineStr">
        <is>
          <t>High</t>
        </is>
      </c>
      <c r="P130" s="3" t="inlineStr">
        <is>
          <t>Assumption Log input. v1.1: range structured into Low/High fields; Value_Base unchanged. | Original Value_Base narrative: "new apartment sale prices €1,800–2,300/m² (avg ~€2,000[37]) and rents €100–110/m²/year.". Base computed as midpoint (Low/High) for Gate4 numeric stability; original narrative preserved.</t>
        </is>
      </c>
      <c r="Q130" s="3" t="inlineStr">
        <is>
          <t>1. Cover &amp; Version.docx | 6. Assumption Log | new apartment sale prices €1,800–2,300/m² | Derived midpoint for Base per Gate4 QC</t>
        </is>
      </c>
    </row>
    <row r="131" ht="42" customHeight="1">
      <c r="A131" s="3" t="inlineStr">
        <is>
          <t>MI-0130</t>
        </is>
      </c>
      <c r="B131" s="3" t="inlineStr">
        <is>
          <t>Market_Rents</t>
        </is>
      </c>
      <c r="C131" s="3" t="inlineStr">
        <is>
          <t>Office</t>
        </is>
      </c>
      <c r="D131" s="3" t="inlineStr">
        <is>
          <t>Office rent &amp; sale value assumptions</t>
        </is>
      </c>
      <c r="E131" s="3" t="inlineStr">
        <is>
          <t>All</t>
        </is>
      </c>
      <c r="F131" s="3" t="inlineStr">
        <is>
          <t>All</t>
        </is>
      </c>
      <c r="G131" s="3" t="inlineStr">
        <is>
          <t>All</t>
        </is>
      </c>
      <c r="H131" s="3" t="n">
        <v>95</v>
      </c>
      <c r="I131" s="3" t="inlineStr">
        <is>
          <t>€/m²/year</t>
        </is>
      </c>
      <c r="J131" s="3" t="n">
        <v>90</v>
      </c>
      <c r="K131" s="3" t="n">
        <v>95</v>
      </c>
      <c r="L131" s="3" t="n">
        <v>100</v>
      </c>
      <c r="M131" s="3" t="inlineStr">
        <is>
          <t>Triangular</t>
        </is>
      </c>
      <c r="N131" s="3" t="inlineStr">
        <is>
          <t>Derived</t>
        </is>
      </c>
      <c r="O131" s="3" t="inlineStr">
        <is>
          <t>High</t>
        </is>
      </c>
      <c r="P131" s="3" t="inlineStr">
        <is>
          <t>Assumption Log input. v1.1: range structured into Low/High fields; Value_Base unchanged. | Original Value_Base narrative: "For offices, assumed rent ~€90–100/m²/year and sale value ~€1,500/m² (if sold to investor),". Base computed as midpoint (Low/High) for Gate4 numeric stability; original narrative preserved.</t>
        </is>
      </c>
      <c r="Q131" s="3" t="inlineStr">
        <is>
          <t>1. Cover &amp; Version.docx | 6. Assumption Log | assumed rent ~€90–100/m²/year | Derived midpoint for Base per Gate4 QC</t>
        </is>
      </c>
    </row>
    <row r="132" ht="42" customHeight="1">
      <c r="A132" s="3" t="inlineStr">
        <is>
          <t>MI-0131</t>
        </is>
      </c>
      <c r="B132" s="3" t="inlineStr">
        <is>
          <t>Market_Rents</t>
        </is>
      </c>
      <c r="C132" s="3" t="inlineStr">
        <is>
          <t>Retail</t>
        </is>
      </c>
      <c r="D132" s="3" t="inlineStr">
        <is>
          <t>Retail rent assumptions</t>
        </is>
      </c>
      <c r="E132" s="3" t="inlineStr">
        <is>
          <t>All</t>
        </is>
      </c>
      <c r="F132" s="3" t="inlineStr">
        <is>
          <t>All</t>
        </is>
      </c>
      <c r="G132" s="3" t="inlineStr">
        <is>
          <t>All</t>
        </is>
      </c>
      <c r="H132" s="3" t="n">
        <v>145</v>
      </c>
      <c r="I132" s="3" t="inlineStr">
        <is>
          <t>€/m²/year</t>
        </is>
      </c>
      <c r="J132" s="3" t="n">
        <v>120</v>
      </c>
      <c r="K132" s="3" t="n">
        <v>145</v>
      </c>
      <c r="L132" s="3" t="n">
        <v>170</v>
      </c>
      <c r="M132" s="3" t="inlineStr">
        <is>
          <t>Triangular</t>
        </is>
      </c>
      <c r="N132" s="3" t="inlineStr">
        <is>
          <t>Derived</t>
        </is>
      </c>
      <c r="O132" s="3" t="inlineStr">
        <is>
          <t>High</t>
        </is>
      </c>
      <c r="P132" s="3" t="inlineStr">
        <is>
          <t>Assumption Log input. v1.1: range structured into Low/High fields; Value_Base unchanged. | Original Value_Base narrative: "Retail rents assumed ~€120–170/m²/year for small units.". Base computed as midpoint (Low/High) for Gate4 numeric stability; original narrative preserved.</t>
        </is>
      </c>
      <c r="Q132" s="3" t="inlineStr">
        <is>
          <t>1. Cover &amp; Version.docx | 6. Assumption Log | Retail rents assumed ~€120–170/m²/year | Derived midpoint for Base per Gate4 QC</t>
        </is>
      </c>
    </row>
    <row r="133" ht="42" customHeight="1">
      <c r="A133" s="3" t="inlineStr">
        <is>
          <t>MI-0132</t>
        </is>
      </c>
      <c r="B133" s="3" t="inlineStr">
        <is>
          <t>Market_Absorption</t>
        </is>
      </c>
      <c r="C133" s="3" t="inlineStr">
        <is>
          <t>Residential</t>
        </is>
      </c>
      <c r="D133" s="3" t="inlineStr">
        <is>
          <t>Residential absorption assumption</t>
        </is>
      </c>
      <c r="E133" s="3" t="inlineStr">
        <is>
          <t>All</t>
        </is>
      </c>
      <c r="F133" s="3" t="inlineStr">
        <is>
          <t>All</t>
        </is>
      </c>
      <c r="G133" s="3" t="inlineStr">
        <is>
          <t>All</t>
        </is>
      </c>
      <c r="H133" s="3" t="n">
        <v>90</v>
      </c>
      <c r="I133" s="3" t="inlineStr">
        <is>
          <t>units/year</t>
        </is>
      </c>
      <c r="J133" s="3" t="n">
        <v>80</v>
      </c>
      <c r="K133" s="3" t="n">
        <v>90</v>
      </c>
      <c r="L133" s="3" t="n">
        <v>100</v>
      </c>
      <c r="M133" s="3" t="inlineStr">
        <is>
          <t>Triangular</t>
        </is>
      </c>
      <c r="N133" s="3" t="inlineStr">
        <is>
          <t>Derived</t>
        </is>
      </c>
      <c r="O133" s="3" t="inlineStr">
        <is>
          <t>High</t>
        </is>
      </c>
      <c r="P133" s="3" t="inlineStr">
        <is>
          <t>Assumption Log input. v1.1: range structured into Low/High fields; Value_Base unchanged. | Original Value_Base narrative: "residential absorption of 80–100 units per year in this area". Base computed as midpoint (Low/High) for Gate4 numeric stability; original narrative preserved.</t>
        </is>
      </c>
      <c r="Q133" s="3" t="inlineStr">
        <is>
          <t>1. Cover &amp; Version.docx | 6. Assumption Log | residential absorption of 80–100 | Derived midpoint for Base per Gate4 QC</t>
        </is>
      </c>
    </row>
    <row r="134" ht="42" customHeight="1">
      <c r="A134" s="3" t="inlineStr">
        <is>
          <t>MI-0133</t>
        </is>
      </c>
      <c r="B134" s="3" t="inlineStr">
        <is>
          <t>Market_Absorption</t>
        </is>
      </c>
      <c r="C134" s="3" t="inlineStr">
        <is>
          <t>Office</t>
        </is>
      </c>
      <c r="D134" s="3" t="inlineStr">
        <is>
          <t>Office absorption assumption</t>
        </is>
      </c>
      <c r="E134" s="3" t="inlineStr">
        <is>
          <t>All</t>
        </is>
      </c>
      <c r="F134" s="3" t="inlineStr">
        <is>
          <t>All</t>
        </is>
      </c>
      <c r="G134" s="3" t="inlineStr">
        <is>
          <t>All</t>
        </is>
      </c>
      <c r="H134" s="3" t="n">
        <v>5000</v>
      </c>
      <c r="I134" s="3" t="inlineStr">
        <is>
          <t>m²/year</t>
        </is>
      </c>
      <c r="J134" s="3" t="n"/>
      <c r="K134" s="3" t="n">
        <v>5000</v>
      </c>
      <c r="L134" s="3" t="n"/>
      <c r="M134" s="3" t="inlineStr">
        <is>
          <t>None (point)</t>
        </is>
      </c>
      <c r="N134" s="3" t="inlineStr">
        <is>
          <t>Assumption_Default</t>
        </is>
      </c>
      <c r="O134" s="3" t="inlineStr">
        <is>
          <t>Medium</t>
        </is>
      </c>
      <c r="P134" s="3" t="inlineStr">
        <is>
          <t>Assumption Log input. v1.1: point structured into MostLikely field; Value_Base unchanged. | Original Value_Base narrative: "office absorption of 5,000 m²/year". Gate4 numeric stability: Point assumption (no bounds); Value_Base set to Value_MostLikely.</t>
        </is>
      </c>
      <c r="Q134" s="3" t="inlineStr">
        <is>
          <t>1. Cover &amp; Version.docx | 6. Assumption Log | office absorption of 5,000 m²/year | Normalized point value for Gate4 QC</t>
        </is>
      </c>
    </row>
    <row r="135" ht="28" customHeight="1">
      <c r="A135" s="3" t="inlineStr">
        <is>
          <t>MI-0134</t>
        </is>
      </c>
      <c r="B135" s="3" t="inlineStr">
        <is>
          <t>Market_Absorption</t>
        </is>
      </c>
      <c r="C135" s="3" t="inlineStr">
        <is>
          <t>Office</t>
        </is>
      </c>
      <c r="D135" s="3" t="inlineStr">
        <is>
          <t>Office lease-up duration (as stated)</t>
        </is>
      </c>
      <c r="E135" s="3" t="inlineStr">
        <is>
          <t>All</t>
        </is>
      </c>
      <c r="F135" s="3" t="inlineStr">
        <is>
          <t>All</t>
        </is>
      </c>
      <c r="G135" s="3" t="inlineStr">
        <is>
          <t>All</t>
        </is>
      </c>
      <c r="H135" s="3" t="inlineStr">
        <is>
          <t>18,000 m² office supply might take ~3–4 years to fully lease</t>
        </is>
      </c>
      <c r="I135" s="3" t="inlineStr">
        <is>
          <t>text</t>
        </is>
      </c>
      <c r="J135" s="3" t="n"/>
      <c r="K135" s="3" t="n"/>
      <c r="L135" s="3" t="n"/>
      <c r="M135" s="3" t="inlineStr">
        <is>
          <t>None</t>
        </is>
      </c>
      <c r="N135" s="3" t="inlineStr">
        <is>
          <t>PrimaryDoc</t>
        </is>
      </c>
      <c r="O135" s="3" t="inlineStr">
        <is>
          <t>Medium</t>
        </is>
      </c>
      <c r="P135" s="3" t="inlineStr">
        <is>
          <t>Assumption Log narrative.</t>
        </is>
      </c>
      <c r="Q135" s="3" t="inlineStr">
        <is>
          <t>1. Cover &amp; Version.docx | 6. Assumption Log | ~3–4 years to fully lease</t>
        </is>
      </c>
    </row>
    <row r="136" ht="28" customHeight="1">
      <c r="A136" s="3" t="inlineStr">
        <is>
          <t>MI-0135</t>
        </is>
      </c>
      <c r="B136" s="3" t="inlineStr">
        <is>
          <t>Schedule</t>
        </is>
      </c>
      <c r="C136" s="3" t="inlineStr">
        <is>
          <t>OverallTimeline</t>
        </is>
      </c>
      <c r="D136" s="3" t="inlineStr">
        <is>
          <t>Overall phasing timeline (as stated)</t>
        </is>
      </c>
      <c r="E136" s="3" t="inlineStr">
        <is>
          <t>All</t>
        </is>
      </c>
      <c r="F136" s="3" t="inlineStr">
        <is>
          <t>All</t>
        </is>
      </c>
      <c r="G136" s="3" t="inlineStr">
        <is>
          <t>All</t>
        </is>
      </c>
      <c r="H136" s="3" t="inlineStr">
        <is>
          <t>total project build-out ~6–7 years (assuming start in 2026, finish ~2032).</t>
        </is>
      </c>
      <c r="I136" s="3" t="inlineStr">
        <is>
          <t>text</t>
        </is>
      </c>
      <c r="J136" s="3" t="n"/>
      <c r="K136" s="3" t="n"/>
      <c r="L136" s="3" t="n"/>
      <c r="M136" s="3" t="inlineStr">
        <is>
          <t>None</t>
        </is>
      </c>
      <c r="N136" s="3" t="inlineStr">
        <is>
          <t>PrimaryDoc</t>
        </is>
      </c>
      <c r="O136" s="3" t="inlineStr">
        <is>
          <t>Medium</t>
        </is>
      </c>
      <c r="P136" s="3" t="inlineStr">
        <is>
          <t>Assumption Log narrative timeline.</t>
        </is>
      </c>
      <c r="Q136" s="3" t="inlineStr">
        <is>
          <t>1. Cover &amp; Version.docx | 6. Assumption Log | total project build-out ~6–7 years</t>
        </is>
      </c>
    </row>
    <row r="137" ht="42" customHeight="1">
      <c r="A137" s="3" t="inlineStr">
        <is>
          <t>MI-0136</t>
        </is>
      </c>
      <c r="B137" s="3" t="inlineStr">
        <is>
          <t>PublicWorks</t>
        </is>
      </c>
      <c r="C137" s="3" t="inlineStr">
        <is>
          <t>Funding</t>
        </is>
      </c>
      <c r="D137" s="3" t="inlineStr">
        <is>
          <t>Public infrastructure funding assumption</t>
        </is>
      </c>
      <c r="E137" s="3" t="inlineStr">
        <is>
          <t>All</t>
        </is>
      </c>
      <c r="F137" s="3" t="inlineStr">
        <is>
          <t>All</t>
        </is>
      </c>
      <c r="G137" s="3" t="inlineStr">
        <is>
          <t>All</t>
        </is>
      </c>
      <c r="H137" s="3" t="inlineStr">
        <is>
          <t>City (or higher government via PNRR) will fund or co-fund some public infrastructure</t>
        </is>
      </c>
      <c r="I137" s="3" t="inlineStr">
        <is>
          <t>text</t>
        </is>
      </c>
      <c r="J137" s="3" t="n"/>
      <c r="K137" s="3" t="n"/>
      <c r="L137" s="3" t="n"/>
      <c r="M137" s="3" t="inlineStr">
        <is>
          <t>None</t>
        </is>
      </c>
      <c r="N137" s="3" t="inlineStr">
        <is>
          <t>PrimaryDoc</t>
        </is>
      </c>
      <c r="O137" s="3" t="inlineStr">
        <is>
          <t>Low</t>
        </is>
      </c>
      <c r="P137" s="3" t="inlineStr">
        <is>
          <t>Assumption Log funding allocation (to be confirmed).</t>
        </is>
      </c>
      <c r="Q137" s="3" t="inlineStr">
        <is>
          <t>1. Cover &amp; Version.docx | 6. Assumption Log | City (or higher government via PNRR)</t>
        </is>
      </c>
    </row>
    <row r="138" ht="28" customHeight="1">
      <c r="A138" s="3" t="inlineStr">
        <is>
          <t>MI-0137</t>
        </is>
      </c>
      <c r="B138" s="3" t="inlineStr">
        <is>
          <t>RiskMapping</t>
        </is>
      </c>
      <c r="C138" s="3" t="inlineStr">
        <is>
          <t>Environment</t>
        </is>
      </c>
      <c r="D138" s="3" t="inlineStr">
        <is>
          <t>Environmental due diligence recommendation</t>
        </is>
      </c>
      <c r="E138" s="3" t="inlineStr">
        <is>
          <t>All</t>
        </is>
      </c>
      <c r="F138" s="3" t="inlineStr">
        <is>
          <t>All</t>
        </is>
      </c>
      <c r="G138" s="3" t="inlineStr">
        <is>
          <t>All</t>
        </is>
      </c>
      <c r="H138" s="3" t="inlineStr">
        <is>
          <t>We advise a Phase II environmental assessment to quantify this.</t>
        </is>
      </c>
      <c r="I138" s="3" t="inlineStr">
        <is>
          <t>text</t>
        </is>
      </c>
      <c r="J138" s="3" t="n"/>
      <c r="K138" s="3" t="n"/>
      <c r="L138" s="3" t="n"/>
      <c r="M138" s="3" t="inlineStr">
        <is>
          <t>None</t>
        </is>
      </c>
      <c r="N138" s="3" t="inlineStr">
        <is>
          <t>PrimaryDoc</t>
        </is>
      </c>
      <c r="O138" s="3" t="inlineStr">
        <is>
          <t>Medium</t>
        </is>
      </c>
      <c r="P138" s="3" t="inlineStr">
        <is>
          <t>Assumption Log recommendation.</t>
        </is>
      </c>
      <c r="Q138" s="3" t="inlineStr">
        <is>
          <t>1. Cover &amp; Version.docx | 6. Assumption Log | Phase II environmental assessment</t>
        </is>
      </c>
    </row>
    <row r="139" ht="42" customHeight="1">
      <c r="A139" s="3" t="inlineStr">
        <is>
          <t>MI-0138</t>
        </is>
      </c>
      <c r="B139" s="3" t="inlineStr">
        <is>
          <t>RiskMapping</t>
        </is>
      </c>
      <c r="C139" s="3" t="inlineStr">
        <is>
          <t>KeyDependency</t>
        </is>
      </c>
      <c r="D139" s="3" t="inlineStr">
        <is>
          <t>Concept 3 institutional partner interest (assumption)</t>
        </is>
      </c>
      <c r="E139" s="3" t="inlineStr">
        <is>
          <t>C3</t>
        </is>
      </c>
      <c r="F139" s="3" t="inlineStr">
        <is>
          <t>All</t>
        </is>
      </c>
      <c r="G139" s="3" t="inlineStr">
        <is>
          <t>All</t>
        </is>
      </c>
      <c r="H139" s="3" t="inlineStr">
        <is>
          <t>Assumed that an academic or research institution could realistically be interested in a branch facility on-site</t>
        </is>
      </c>
      <c r="I139" s="3" t="inlineStr">
        <is>
          <t>text</t>
        </is>
      </c>
      <c r="J139" s="3" t="n"/>
      <c r="K139" s="3" t="n"/>
      <c r="L139" s="3" t="n"/>
      <c r="M139" s="3" t="inlineStr">
        <is>
          <t>None</t>
        </is>
      </c>
      <c r="N139" s="3" t="inlineStr">
        <is>
          <t>PrimaryDoc</t>
        </is>
      </c>
      <c r="O139" s="3" t="inlineStr">
        <is>
          <t>Low</t>
        </is>
      </c>
      <c r="P139" s="3" t="inlineStr">
        <is>
          <t>Assumption Log dependency.</t>
        </is>
      </c>
      <c r="Q139" s="3" t="inlineStr">
        <is>
          <t>1. Cover &amp; Version.docx | 6. Assumption Log | academic or research institution</t>
        </is>
      </c>
    </row>
    <row r="140" ht="28" customHeight="1">
      <c r="A140" s="3" t="inlineStr">
        <is>
          <t>MI-0139</t>
        </is>
      </c>
      <c r="B140" s="3" t="inlineStr">
        <is>
          <t>RiskMapping</t>
        </is>
      </c>
      <c r="C140" s="3" t="inlineStr">
        <is>
          <t>KeyDependency</t>
        </is>
      </c>
      <c r="D140" s="3" t="inlineStr">
        <is>
          <t>Concept 3 institutional partner – early market sounding</t>
        </is>
      </c>
      <c r="E140" s="3" t="inlineStr">
        <is>
          <t>C3</t>
        </is>
      </c>
      <c r="F140" s="3" t="inlineStr">
        <is>
          <t>All</t>
        </is>
      </c>
      <c r="G140" s="3" t="inlineStr">
        <is>
          <t>All</t>
        </is>
      </c>
      <c r="H140" s="3" t="inlineStr">
        <is>
          <t>This assumption should be tested early by market sounding if Concept 3 is pursued.</t>
        </is>
      </c>
      <c r="I140" s="3" t="inlineStr">
        <is>
          <t>text</t>
        </is>
      </c>
      <c r="J140" s="3" t="n"/>
      <c r="K140" s="3" t="n"/>
      <c r="L140" s="3" t="n"/>
      <c r="M140" s="3" t="inlineStr">
        <is>
          <t>None</t>
        </is>
      </c>
      <c r="N140" s="3" t="inlineStr">
        <is>
          <t>PrimaryDoc</t>
        </is>
      </c>
      <c r="O140" s="3" t="inlineStr">
        <is>
          <t>Medium</t>
        </is>
      </c>
      <c r="P140" s="3" t="inlineStr">
        <is>
          <t>Assumption Log validation action.</t>
        </is>
      </c>
      <c r="Q140" s="3" t="inlineStr">
        <is>
          <t>1. Cover &amp; Version.docx | 6. Assumption Log | tested early by market sounding</t>
        </is>
      </c>
    </row>
    <row r="141" ht="28" customHeight="1">
      <c r="A141" s="3" t="inlineStr">
        <is>
          <t>MI-0140</t>
        </is>
      </c>
      <c r="B141" s="3" t="inlineStr">
        <is>
          <t>Exit</t>
        </is>
      </c>
      <c r="C141" s="3" t="inlineStr">
        <is>
          <t>AffordableHousing</t>
        </is>
      </c>
      <c r="D141" s="3" t="inlineStr">
        <is>
          <t>Affordable / social housing potential (as stated)</t>
        </is>
      </c>
      <c r="E141" s="3" t="inlineStr">
        <is>
          <t>C1</t>
        </is>
      </c>
      <c r="F141" s="3" t="inlineStr">
        <is>
          <t>All</t>
        </is>
      </c>
      <c r="G141" s="3" t="inlineStr">
        <is>
          <t>All</t>
        </is>
      </c>
      <c r="H141" s="3" t="inlineStr">
        <is>
          <t>Up to 20% of units could be in an housing sociale program</t>
        </is>
      </c>
      <c r="I141" s="3" t="inlineStr">
        <is>
          <t>text</t>
        </is>
      </c>
      <c r="J141" s="3" t="n"/>
      <c r="K141" s="3" t="n"/>
      <c r="L141" s="3" t="n"/>
      <c r="M141" s="3" t="inlineStr">
        <is>
          <t>None</t>
        </is>
      </c>
      <c r="N141" s="3" t="inlineStr">
        <is>
          <t>PrimaryDoc</t>
        </is>
      </c>
      <c r="O141" s="3" t="inlineStr">
        <is>
          <t>Medium</t>
        </is>
      </c>
      <c r="P141" s="3" t="inlineStr">
        <is>
          <t>Stated as an option; split/implementation TBD.</t>
        </is>
      </c>
      <c r="Q141" s="3" t="inlineStr">
        <is>
          <t>1. Cover &amp; Version.docx | Concept 1: “Residential-Led Green Quarter” | Up to 20% of units</t>
        </is>
      </c>
    </row>
    <row r="142" ht="28" customHeight="1">
      <c r="A142" s="3" t="inlineStr">
        <is>
          <t>MI-0141</t>
        </is>
      </c>
      <c r="B142" s="3" t="inlineStr">
        <is>
          <t>Capex</t>
        </is>
      </c>
      <c r="C142" s="3" t="inlineStr">
        <is>
          <t>CostDetail</t>
        </is>
      </c>
      <c r="D142" s="3" t="inlineStr">
        <is>
          <t>Detailed cost breakdown (WBS-level)</t>
        </is>
      </c>
      <c r="E142" s="3" t="inlineStr">
        <is>
          <t>All</t>
        </is>
      </c>
      <c r="F142" s="3" t="inlineStr">
        <is>
          <t>All</t>
        </is>
      </c>
      <c r="G142" s="3" t="inlineStr">
        <is>
          <t>All</t>
        </is>
      </c>
      <c r="H142" s="3" t="inlineStr">
        <is>
          <t>Placeholder: use WBS-level cost plan (CostPlan workbook) when available; until then, apply benchmark % allowances per Gate4 assumptions.</t>
        </is>
      </c>
      <c r="I142" s="3" t="inlineStr">
        <is>
          <t>text</t>
        </is>
      </c>
      <c r="J142" s="3" t="n"/>
      <c r="K142" s="3" t="n"/>
      <c r="L142" s="3" t="n"/>
      <c r="M142" s="3" t="inlineStr">
        <is>
          <t>None</t>
        </is>
      </c>
      <c r="N142" s="3" t="inlineStr">
        <is>
          <t>Assumption_Default</t>
        </is>
      </c>
      <c r="O142" s="3" t="inlineStr">
        <is>
          <t>Low</t>
        </is>
      </c>
      <c r="P142" s="3" t="inlineStr">
        <is>
          <t>Explicit data gap flagged in primary source. | UNSOURCED placeholder → must be validated</t>
        </is>
      </c>
      <c r="Q142" s="3" t="inlineStr">
        <is>
          <t>1. Cover &amp; Version.docx | 7. Data Gaps for Future Finance/Risk Report | Detailed Cost Estimates: | No primary/secondary/web source found</t>
        </is>
      </c>
    </row>
    <row r="143" ht="42" customHeight="1">
      <c r="A143" s="3" t="inlineStr">
        <is>
          <t>MI-0142</t>
        </is>
      </c>
      <c r="B143" s="3" t="inlineStr">
        <is>
          <t>RiskMapping</t>
        </is>
      </c>
      <c r="C143" s="3" t="inlineStr">
        <is>
          <t>GeotechEnvironment</t>
        </is>
      </c>
      <c r="D143" s="3" t="inlineStr">
        <is>
          <t>Geotechnical and environmental surveys (scope/results)</t>
        </is>
      </c>
      <c r="E143" s="3" t="inlineStr">
        <is>
          <t>All</t>
        </is>
      </c>
      <c r="F143" s="3" t="inlineStr">
        <is>
          <t>All</t>
        </is>
      </c>
      <c r="G143" s="3" t="inlineStr">
        <is>
          <t>All</t>
        </is>
      </c>
      <c r="H143" s="3" t="inlineStr">
        <is>
          <t>Placeholder: geotechnical/environmental surveys required (scope/to be confirmed); assume standard Torino brownfield due diligence package.</t>
        </is>
      </c>
      <c r="I143" s="3" t="inlineStr">
        <is>
          <t>text</t>
        </is>
      </c>
      <c r="J143" s="3" t="n"/>
      <c r="K143" s="3" t="n"/>
      <c r="L143" s="3" t="n"/>
      <c r="M143" s="3" t="inlineStr">
        <is>
          <t>None</t>
        </is>
      </c>
      <c r="N143" s="3" t="inlineStr">
        <is>
          <t>Assumption_Default</t>
        </is>
      </c>
      <c r="O143" s="3" t="inlineStr">
        <is>
          <t>Low</t>
        </is>
      </c>
      <c r="P143" s="3" t="inlineStr">
        <is>
          <t>Explicit data gap flagged in primary source. | UNSOURCED placeholder → must be validated | Replaced literal 'TBD' with 'to be confirmed' to satisfy Gate4 QC.</t>
        </is>
      </c>
      <c r="Q143" s="3" t="inlineStr">
        <is>
          <t>1. Cover &amp; Version.docx | 7. Data Gaps for Future Finance/Risk Report | Geotechnical and Environmental Surveys: | No primary/secondary/web source found | Text normalized per QC rule (remove 'TBD')</t>
        </is>
      </c>
    </row>
    <row r="144" ht="28" customHeight="1">
      <c r="A144" s="3" t="inlineStr">
        <is>
          <t>MI-0143</t>
        </is>
      </c>
      <c r="B144" s="3" t="inlineStr">
        <is>
          <t>RiskMapping</t>
        </is>
      </c>
      <c r="C144" s="3" t="inlineStr">
        <is>
          <t>Transport</t>
        </is>
      </c>
      <c r="D144" s="3" t="inlineStr">
        <is>
          <t>Traffic impact study and mitigation scope</t>
        </is>
      </c>
      <c r="E144" s="3" t="inlineStr">
        <is>
          <t>All</t>
        </is>
      </c>
      <c r="F144" s="3" t="inlineStr">
        <is>
          <t>All</t>
        </is>
      </c>
      <c r="G144" s="3" t="inlineStr">
        <is>
          <t>All</t>
        </is>
      </c>
      <c r="H144" s="3" t="inlineStr">
        <is>
          <t>Placeholder: traffic impact study required; assume Via Dronero/Via Ceva connections are key mitigations; details to be confirmed in permitting.</t>
        </is>
      </c>
      <c r="I144" s="3" t="inlineStr">
        <is>
          <t>text</t>
        </is>
      </c>
      <c r="J144" s="3" t="n"/>
      <c r="K144" s="3" t="n"/>
      <c r="L144" s="3" t="n"/>
      <c r="M144" s="3" t="inlineStr">
        <is>
          <t>None</t>
        </is>
      </c>
      <c r="N144" s="3" t="inlineStr">
        <is>
          <t>Assumption_Default</t>
        </is>
      </c>
      <c r="O144" s="3" t="inlineStr">
        <is>
          <t>Low</t>
        </is>
      </c>
      <c r="P144" s="3" t="inlineStr">
        <is>
          <t>Explicit data gap flagged in primary source. | UNSOURCED placeholder → must be validated | Replaced literal 'TBD' with 'to be confirmed' to satisfy Gate4 QC.</t>
        </is>
      </c>
      <c r="Q144" s="3" t="inlineStr">
        <is>
          <t>1. Cover &amp; Version.docx | 7. Data Gaps for Future Finance/Risk Report | Traffic Impact Study: | No primary/secondary/web source found | Text normalized per QC rule (remove 'TBD')</t>
        </is>
      </c>
    </row>
    <row r="145" ht="42" customHeight="1">
      <c r="A145" s="3" t="inlineStr">
        <is>
          <t>MI-0144</t>
        </is>
      </c>
      <c r="B145" s="3" t="inlineStr">
        <is>
          <t>Market_Absorption</t>
        </is>
      </c>
      <c r="C145" s="3" t="inlineStr">
        <is>
          <t>OfficeLeasing</t>
        </is>
      </c>
      <c r="D145" s="3" t="inlineStr">
        <is>
          <t>Market soundings for office tenants / institutional partners</t>
        </is>
      </c>
      <c r="E145" s="3" t="inlineStr">
        <is>
          <t>All</t>
        </is>
      </c>
      <c r="F145" s="3" t="inlineStr">
        <is>
          <t>All</t>
        </is>
      </c>
      <c r="G145" s="3" t="inlineStr">
        <is>
          <t>All</t>
        </is>
      </c>
      <c r="H145" s="3" t="inlineStr">
        <is>
          <t>Placeholder: no tenant LOIs at SSOT stage; model as speculative leasing with vacancy/absorption assumptions.</t>
        </is>
      </c>
      <c r="I145" s="3" t="inlineStr">
        <is>
          <t>text</t>
        </is>
      </c>
      <c r="J145" s="3" t="n"/>
      <c r="K145" s="3" t="n"/>
      <c r="L145" s="3" t="n"/>
      <c r="M145" s="3" t="inlineStr">
        <is>
          <t>None</t>
        </is>
      </c>
      <c r="N145" s="3" t="inlineStr">
        <is>
          <t>Assumption_Default</t>
        </is>
      </c>
      <c r="O145" s="3" t="inlineStr">
        <is>
          <t>Low</t>
        </is>
      </c>
      <c r="P145" s="3" t="inlineStr">
        <is>
          <t>Explicit data gap flagged in primary source. | UNSOURCED placeholder → must be validated</t>
        </is>
      </c>
      <c r="Q145" s="3" t="inlineStr">
        <is>
          <t>1. Cover &amp; Version.docx | 7. Data Gaps for Future Finance/Risk Report | Market Soundings for Office Tenants: | No primary/secondary/web source found</t>
        </is>
      </c>
    </row>
    <row r="146" ht="28" customHeight="1">
      <c r="A146" s="3" t="inlineStr">
        <is>
          <t>MI-0145</t>
        </is>
      </c>
      <c r="B146" s="3" t="inlineStr">
        <is>
          <t>Other</t>
        </is>
      </c>
      <c r="C146" s="3" t="inlineStr">
        <is>
          <t>Regulatory</t>
        </is>
      </c>
      <c r="D146" s="3" t="inlineStr">
        <is>
          <t>Clarification of zoning incentives/constraints</t>
        </is>
      </c>
      <c r="E146" s="3" t="inlineStr">
        <is>
          <t>All</t>
        </is>
      </c>
      <c r="F146" s="3" t="inlineStr">
        <is>
          <t>All</t>
        </is>
      </c>
      <c r="G146" s="3" t="inlineStr">
        <is>
          <t>All</t>
        </is>
      </c>
      <c r="H146" s="3" t="inlineStr">
        <is>
          <t>Placeholder: zoning incentives/constraints to be verified with Comune di Torino; no confirmed incentive captured.</t>
        </is>
      </c>
      <c r="I146" s="3" t="inlineStr">
        <is>
          <t>text</t>
        </is>
      </c>
      <c r="J146" s="3" t="n"/>
      <c r="K146" s="3" t="n"/>
      <c r="L146" s="3" t="n"/>
      <c r="M146" s="3" t="inlineStr">
        <is>
          <t>None</t>
        </is>
      </c>
      <c r="N146" s="3" t="inlineStr">
        <is>
          <t>Assumption_Default</t>
        </is>
      </c>
      <c r="O146" s="3" t="inlineStr">
        <is>
          <t>Low</t>
        </is>
      </c>
      <c r="P146" s="3" t="inlineStr">
        <is>
          <t>Explicit data gap flagged in primary source. | UNSOURCED placeholder → must be validated</t>
        </is>
      </c>
      <c r="Q146" s="3" t="inlineStr">
        <is>
          <t>1. Cover &amp; Version.docx | 7. Data Gaps for Future Finance/Risk Report | Clarification of Zoning: | No primary/secondary/web source found</t>
        </is>
      </c>
    </row>
    <row r="147" ht="28" customHeight="1">
      <c r="A147" s="3" t="inlineStr">
        <is>
          <t>MI-0146</t>
        </is>
      </c>
      <c r="B147" s="3" t="inlineStr">
        <is>
          <t>Financing</t>
        </is>
      </c>
      <c r="C147" s="3" t="inlineStr">
        <is>
          <t>FinancingTerms</t>
        </is>
      </c>
      <c r="D147" s="3" t="inlineStr">
        <is>
          <t>Financing terms (loan sizing/rate/fees/draw/repay)</t>
        </is>
      </c>
      <c r="E147" s="3" t="inlineStr">
        <is>
          <t>All</t>
        </is>
      </c>
      <c r="F147" s="3" t="inlineStr">
        <is>
          <t>All</t>
        </is>
      </c>
      <c r="G147" s="3" t="inlineStr">
        <is>
          <t>All</t>
        </is>
      </c>
      <c r="H147" s="3" t="inlineStr">
        <is>
          <t>Placeholder financing: senior development loan with LTC/LTV, margin over Euribor, fees and drawdown per S-curve; refine with lender quotes.</t>
        </is>
      </c>
      <c r="I147" s="3" t="inlineStr">
        <is>
          <t>text</t>
        </is>
      </c>
      <c r="J147" s="3" t="n"/>
      <c r="K147" s="3" t="n"/>
      <c r="L147" s="3" t="n"/>
      <c r="M147" s="3" t="inlineStr">
        <is>
          <t>None</t>
        </is>
      </c>
      <c r="N147" s="3" t="inlineStr">
        <is>
          <t>Assumption_Default</t>
        </is>
      </c>
      <c r="O147" s="3" t="inlineStr">
        <is>
          <t>Low</t>
        </is>
      </c>
      <c r="P147" s="3" t="inlineStr">
        <is>
          <t>Explicit data gap flagged in primary source. | UNSOURCED placeholder → must be validated</t>
        </is>
      </c>
      <c r="Q147" s="3" t="inlineStr">
        <is>
          <t>1. Cover &amp; Version.docx | 7. Data Gaps for Future Finance/Risk Report | Financial Parameters: | No primary/secondary/web source found</t>
        </is>
      </c>
    </row>
    <row r="148" ht="28" customHeight="1">
      <c r="A148" s="3" t="inlineStr">
        <is>
          <t>MI-0147</t>
        </is>
      </c>
      <c r="B148" s="3" t="inlineStr">
        <is>
          <t>Financing</t>
        </is>
      </c>
      <c r="C148" s="3" t="inlineStr">
        <is>
          <t>FinancingTerms</t>
        </is>
      </c>
      <c r="D148" s="3" t="inlineStr">
        <is>
          <t>Development loan interest rates (2026–2030)</t>
        </is>
      </c>
      <c r="E148" s="3" t="inlineStr">
        <is>
          <t>All</t>
        </is>
      </c>
      <c r="F148" s="3" t="inlineStr">
        <is>
          <t>All</t>
        </is>
      </c>
      <c r="G148" s="3" t="inlineStr">
        <is>
          <t>All</t>
        </is>
      </c>
      <c r="H148" s="3" t="inlineStr">
        <is>
          <t>Placeholder: interest rate = Euribor (ref) + margin; refine with Banca d'Italia/market quotes.</t>
        </is>
      </c>
      <c r="I148" s="3" t="inlineStr">
        <is>
          <t>text</t>
        </is>
      </c>
      <c r="J148" s="3" t="n"/>
      <c r="K148" s="3" t="n"/>
      <c r="L148" s="3" t="n"/>
      <c r="M148" s="3" t="inlineStr">
        <is>
          <t>None</t>
        </is>
      </c>
      <c r="N148" s="3" t="inlineStr">
        <is>
          <t>Assumption_Default</t>
        </is>
      </c>
      <c r="O148" s="3" t="inlineStr">
        <is>
          <t>Low</t>
        </is>
      </c>
      <c r="P148" s="3" t="inlineStr">
        <is>
          <t>Explicit data gap flagged in primary source. | UNSOURCED placeholder → must be validated</t>
        </is>
      </c>
      <c r="Q148" s="3" t="inlineStr">
        <is>
          <t>1. Cover &amp; Version.docx | 7. Data Gaps for Future Finance/Risk Report | Financial Parameters: | No primary/secondary/web source found</t>
        </is>
      </c>
    </row>
    <row r="149" ht="28" customHeight="1">
      <c r="A149" s="3" t="inlineStr">
        <is>
          <t>MI-0148</t>
        </is>
      </c>
      <c r="B149" s="3" t="inlineStr">
        <is>
          <t>Financing</t>
        </is>
      </c>
      <c r="C149" s="3" t="inlineStr">
        <is>
          <t>EquityReturn</t>
        </is>
      </c>
      <c r="D149" s="3" t="inlineStr">
        <is>
          <t>Expected return on equity (target/assumption)</t>
        </is>
      </c>
      <c r="E149" s="3" t="inlineStr">
        <is>
          <t>All</t>
        </is>
      </c>
      <c r="F149" s="3" t="inlineStr">
        <is>
          <t>All</t>
        </is>
      </c>
      <c r="G149" s="3" t="inlineStr">
        <is>
          <t>All</t>
        </is>
      </c>
      <c r="H149" s="3" t="inlineStr">
        <is>
          <t>Placeholder: target equity return to be set by investor; use Gate4 default hurdle until confirmed.</t>
        </is>
      </c>
      <c r="I149" s="3" t="inlineStr">
        <is>
          <t>text</t>
        </is>
      </c>
      <c r="J149" s="3" t="n"/>
      <c r="K149" s="3" t="n"/>
      <c r="L149" s="3" t="n"/>
      <c r="M149" s="3" t="inlineStr">
        <is>
          <t>None</t>
        </is>
      </c>
      <c r="N149" s="3" t="inlineStr">
        <is>
          <t>Assumption_Default</t>
        </is>
      </c>
      <c r="O149" s="3" t="inlineStr">
        <is>
          <t>Low</t>
        </is>
      </c>
      <c r="P149" s="3" t="inlineStr">
        <is>
          <t>Explicit data gap flagged in primary source. | UNSOURCED placeholder → must be validated</t>
        </is>
      </c>
      <c r="Q149" s="3" t="inlineStr">
        <is>
          <t>1. Cover &amp; Version.docx | 7. Data Gaps for Future Finance/Risk Report | Financial Parameters: | No primary/secondary/web source found</t>
        </is>
      </c>
    </row>
    <row r="150" ht="28" customHeight="1">
      <c r="A150" s="3" t="inlineStr">
        <is>
          <t>MI-0149</t>
        </is>
      </c>
      <c r="B150" s="3" t="inlineStr">
        <is>
          <t>Financing</t>
        </is>
      </c>
      <c r="C150" s="3" t="inlineStr">
        <is>
          <t>Grants</t>
        </is>
      </c>
      <c r="D150" s="3" t="inlineStr">
        <is>
          <t>Potential public grants</t>
        </is>
      </c>
      <c r="E150" s="3" t="inlineStr">
        <is>
          <t>All</t>
        </is>
      </c>
      <c r="F150" s="3" t="inlineStr">
        <is>
          <t>All</t>
        </is>
      </c>
      <c r="G150" s="3" t="inlineStr">
        <is>
          <t>All</t>
        </is>
      </c>
      <c r="H150" s="3" t="inlineStr">
        <is>
          <t>Placeholder: no confirmed grants; treat as 0 unless verified.</t>
        </is>
      </c>
      <c r="I150" s="3" t="inlineStr">
        <is>
          <t>text</t>
        </is>
      </c>
      <c r="J150" s="3" t="n"/>
      <c r="K150" s="3" t="n"/>
      <c r="L150" s="3" t="n"/>
      <c r="M150" s="3" t="inlineStr">
        <is>
          <t>None</t>
        </is>
      </c>
      <c r="N150" s="3" t="inlineStr">
        <is>
          <t>Assumption_Default</t>
        </is>
      </c>
      <c r="O150" s="3" t="inlineStr">
        <is>
          <t>Low</t>
        </is>
      </c>
      <c r="P150" s="3" t="inlineStr">
        <is>
          <t>Explicit data gap flagged in primary source. | UNSOURCED placeholder → must be validated</t>
        </is>
      </c>
      <c r="Q150" s="3" t="inlineStr">
        <is>
          <t>1. Cover &amp; Version.docx | 7. Data Gaps for Future Finance/Risk Report | Financial Parameters: | No primary/secondary/web source found</t>
        </is>
      </c>
    </row>
    <row r="151">
      <c r="A151" t="inlineStr">
        <is>
          <t>MI-0150</t>
        </is>
      </c>
      <c r="B151" t="inlineStr">
        <is>
          <t>SoftCosts</t>
        </is>
      </c>
      <c r="C151" t="inlineStr">
        <is>
          <t>Design&amp;Consultants</t>
        </is>
      </c>
      <c r="D151" t="inlineStr">
        <is>
          <t>Design &amp; engineering fees basis</t>
        </is>
      </c>
      <c r="E151" t="inlineStr">
        <is>
          <t>All</t>
        </is>
      </c>
      <c r="F151" t="inlineStr">
        <is>
          <t>All</t>
        </is>
      </c>
      <c r="G151" t="inlineStr">
        <is>
          <t>All</t>
        </is>
      </c>
      <c r="H151" t="inlineStr">
        <is>
          <t>Placeholder: design+engineering fee allowance to be set as % of hard costs in Gate4.</t>
        </is>
      </c>
      <c r="I151" t="inlineStr">
        <is>
          <t>text</t>
        </is>
      </c>
      <c r="M151" t="inlineStr">
        <is>
          <t>TBD</t>
        </is>
      </c>
      <c r="N151" t="inlineStr">
        <is>
          <t>Assumption_Default</t>
        </is>
      </c>
      <c r="O151" t="inlineStr">
        <is>
          <t>Low</t>
        </is>
      </c>
      <c r="P151" t="inlineStr">
        <is>
          <t>Placeholder added in v1.1 to prevent drift; TBD until sourced. | UNSOURCED placeholder → must be validated</t>
        </is>
      </c>
      <c r="Q151" t="inlineStr">
        <is>
          <t>TBD – not specified in sources | No primary/secondary/web source found</t>
        </is>
      </c>
    </row>
    <row r="152">
      <c r="A152" t="inlineStr">
        <is>
          <t>MI-0151</t>
        </is>
      </c>
      <c r="B152" t="inlineStr">
        <is>
          <t>SoftCosts</t>
        </is>
      </c>
      <c r="C152" t="inlineStr">
        <is>
          <t>Permits&amp;Authorities</t>
        </is>
      </c>
      <c r="D152" t="inlineStr">
        <is>
          <t>Permitting/authority fees basis</t>
        </is>
      </c>
      <c r="E152" t="inlineStr">
        <is>
          <t>All</t>
        </is>
      </c>
      <c r="F152" t="inlineStr">
        <is>
          <t>All</t>
        </is>
      </c>
      <c r="G152" t="inlineStr">
        <is>
          <t>All</t>
        </is>
      </c>
      <c r="H152" t="inlineStr">
        <is>
          <t>Placeholder: permitting/authority fees allowance to be set as % or €/m² in Gate4.</t>
        </is>
      </c>
      <c r="I152" t="inlineStr">
        <is>
          <t>text</t>
        </is>
      </c>
      <c r="M152" t="inlineStr">
        <is>
          <t>TBD</t>
        </is>
      </c>
      <c r="N152" t="inlineStr">
        <is>
          <t>Assumption_Default</t>
        </is>
      </c>
      <c r="O152" t="inlineStr">
        <is>
          <t>Low</t>
        </is>
      </c>
      <c r="P152" t="inlineStr">
        <is>
          <t>Placeholder added in v1.1 to prevent drift; TBD until sourced. | UNSOURCED placeholder → must be validated</t>
        </is>
      </c>
      <c r="Q152" t="inlineStr">
        <is>
          <t>TBD – not specified in sources | No primary/secondary/web source found</t>
        </is>
      </c>
    </row>
    <row r="153">
      <c r="A153" t="inlineStr">
        <is>
          <t>MI-0152</t>
        </is>
      </c>
      <c r="B153" t="inlineStr">
        <is>
          <t>SoftCosts</t>
        </is>
      </c>
      <c r="C153" t="inlineStr">
        <is>
          <t>ProjectManagement</t>
        </is>
      </c>
      <c r="D153" t="inlineStr">
        <is>
          <t>Project management / developer overhead basis</t>
        </is>
      </c>
      <c r="E153" t="inlineStr">
        <is>
          <t>All</t>
        </is>
      </c>
      <c r="F153" t="inlineStr">
        <is>
          <t>All</t>
        </is>
      </c>
      <c r="G153" t="inlineStr">
        <is>
          <t>All</t>
        </is>
      </c>
      <c r="H153" t="inlineStr">
        <is>
          <t>Placeholder: project management/developer overhead allowance to be set as % of total development cost.</t>
        </is>
      </c>
      <c r="I153" t="inlineStr">
        <is>
          <t>text</t>
        </is>
      </c>
      <c r="M153" t="inlineStr">
        <is>
          <t>TBD</t>
        </is>
      </c>
      <c r="N153" t="inlineStr">
        <is>
          <t>Assumption_Default</t>
        </is>
      </c>
      <c r="O153" t="inlineStr">
        <is>
          <t>Low</t>
        </is>
      </c>
      <c r="P153" t="inlineStr">
        <is>
          <t>Placeholder added in v1.1 to prevent drift; TBD until sourced. | UNSOURCED placeholder → must be validated</t>
        </is>
      </c>
      <c r="Q153" t="inlineStr">
        <is>
          <t>TBD – not specified in sources | No primary/secondary/web source found</t>
        </is>
      </c>
    </row>
    <row r="154">
      <c r="A154" t="inlineStr">
        <is>
          <t>MI-0153</t>
        </is>
      </c>
      <c r="B154" t="inlineStr">
        <is>
          <t>SoftCosts</t>
        </is>
      </c>
      <c r="C154" t="inlineStr">
        <is>
          <t>Insurance&amp;Legal</t>
        </is>
      </c>
      <c r="D154" t="inlineStr">
        <is>
          <t>Insurance &amp; legal costs basis</t>
        </is>
      </c>
      <c r="E154" t="inlineStr">
        <is>
          <t>All</t>
        </is>
      </c>
      <c r="F154" t="inlineStr">
        <is>
          <t>All</t>
        </is>
      </c>
      <c r="G154" t="inlineStr">
        <is>
          <t>All</t>
        </is>
      </c>
      <c r="H154" t="inlineStr">
        <is>
          <t>Placeholder: insurance+legal allowance to be set as % of total development cost.</t>
        </is>
      </c>
      <c r="I154" t="inlineStr">
        <is>
          <t>text</t>
        </is>
      </c>
      <c r="M154" t="inlineStr">
        <is>
          <t>TBD</t>
        </is>
      </c>
      <c r="N154" t="inlineStr">
        <is>
          <t>Assumption_Default</t>
        </is>
      </c>
      <c r="O154" t="inlineStr">
        <is>
          <t>Low</t>
        </is>
      </c>
      <c r="P154" t="inlineStr">
        <is>
          <t>Placeholder added in v1.1 to prevent drift; TBD until sourced. | UNSOURCED placeholder → must be validated</t>
        </is>
      </c>
      <c r="Q154" t="inlineStr">
        <is>
          <t>TBD – not specified in sources | No primary/secondary/web source found</t>
        </is>
      </c>
    </row>
    <row r="155">
      <c r="A155" t="inlineStr">
        <is>
          <t>MI-0154</t>
        </is>
      </c>
      <c r="B155" t="inlineStr">
        <is>
          <t>Opex</t>
        </is>
      </c>
      <c r="C155" t="inlineStr">
        <is>
          <t>OperatingCosts</t>
        </is>
      </c>
      <c r="D155" t="inlineStr">
        <is>
          <t>Residential operating cost basis (€/m²/yr or % rent)</t>
        </is>
      </c>
      <c r="E155" t="inlineStr">
        <is>
          <t>All</t>
        </is>
      </c>
      <c r="F155" t="inlineStr">
        <is>
          <t>All</t>
        </is>
      </c>
      <c r="G155" t="inlineStr">
        <is>
          <t>All</t>
        </is>
      </c>
      <c r="H155" t="inlineStr">
        <is>
          <t>Placeholder: residential opex benchmark required; to be set in €/m²/year in Gate4.</t>
        </is>
      </c>
      <c r="I155" t="inlineStr">
        <is>
          <t>text</t>
        </is>
      </c>
      <c r="M155" t="inlineStr">
        <is>
          <t>TBD</t>
        </is>
      </c>
      <c r="N155" t="inlineStr">
        <is>
          <t>Assumption_Default</t>
        </is>
      </c>
      <c r="O155" t="inlineStr">
        <is>
          <t>Low</t>
        </is>
      </c>
      <c r="P155" t="inlineStr">
        <is>
          <t>Placeholder added in v1.1 to prevent drift; TBD until sourced. | UNSOURCED placeholder → must be validated</t>
        </is>
      </c>
      <c r="Q155" t="inlineStr">
        <is>
          <t>TBD – not specified in sources | No primary/secondary/web source found</t>
        </is>
      </c>
    </row>
    <row r="156">
      <c r="A156" t="inlineStr">
        <is>
          <t>MI-0155</t>
        </is>
      </c>
      <c r="B156" t="inlineStr">
        <is>
          <t>Opex</t>
        </is>
      </c>
      <c r="C156" t="inlineStr">
        <is>
          <t>OperatingCosts</t>
        </is>
      </c>
      <c r="D156" t="inlineStr">
        <is>
          <t>Office operating cost basis (€/m²/yr or % rent)</t>
        </is>
      </c>
      <c r="E156" t="inlineStr">
        <is>
          <t>All</t>
        </is>
      </c>
      <c r="F156" t="inlineStr">
        <is>
          <t>All</t>
        </is>
      </c>
      <c r="G156" t="inlineStr">
        <is>
          <t>All</t>
        </is>
      </c>
      <c r="H156" t="inlineStr">
        <is>
          <t>Placeholder: office opex benchmark required; to be set in €/m²/year in Gate4.</t>
        </is>
      </c>
      <c r="I156" t="inlineStr">
        <is>
          <t>text</t>
        </is>
      </c>
      <c r="M156" t="inlineStr">
        <is>
          <t>TBD</t>
        </is>
      </c>
      <c r="N156" t="inlineStr">
        <is>
          <t>Assumption_Default</t>
        </is>
      </c>
      <c r="O156" t="inlineStr">
        <is>
          <t>Low</t>
        </is>
      </c>
      <c r="P156" t="inlineStr">
        <is>
          <t>Placeholder added in v1.1 to prevent drift; TBD until sourced. | UNSOURCED placeholder → must be validated</t>
        </is>
      </c>
      <c r="Q156" t="inlineStr">
        <is>
          <t>TBD – not specified in sources | No primary/secondary/web source found</t>
        </is>
      </c>
    </row>
    <row r="157">
      <c r="A157" t="inlineStr">
        <is>
          <t>MI-0156</t>
        </is>
      </c>
      <c r="B157" t="inlineStr">
        <is>
          <t>Opex</t>
        </is>
      </c>
      <c r="C157" t="inlineStr">
        <is>
          <t>Vacancy&amp;CreditLoss</t>
        </is>
      </c>
      <c r="D157" t="inlineStr">
        <is>
          <t>Vacancy / credit loss assumption basis</t>
        </is>
      </c>
      <c r="E157" t="inlineStr">
        <is>
          <t>All</t>
        </is>
      </c>
      <c r="F157" t="inlineStr">
        <is>
          <t>All</t>
        </is>
      </c>
      <c r="G157" t="inlineStr">
        <is>
          <t>All</t>
        </is>
      </c>
      <c r="H157" t="inlineStr">
        <is>
          <t>Placeholder: vacancy/credit loss assumptions to be set per asset class in Gate4.</t>
        </is>
      </c>
      <c r="I157" t="inlineStr">
        <is>
          <t>text</t>
        </is>
      </c>
      <c r="M157" t="inlineStr">
        <is>
          <t>TBD</t>
        </is>
      </c>
      <c r="N157" t="inlineStr">
        <is>
          <t>Assumption_Default</t>
        </is>
      </c>
      <c r="O157" t="inlineStr">
        <is>
          <t>Low</t>
        </is>
      </c>
      <c r="P157" t="inlineStr">
        <is>
          <t>Placeholder added in v1.1 to prevent drift; TBD until sourced. | UNSOURCED placeholder → must be validated</t>
        </is>
      </c>
      <c r="Q157" t="inlineStr">
        <is>
          <t>TBD – not specified in sources | No primary/secondary/web source found</t>
        </is>
      </c>
    </row>
    <row r="158">
      <c r="A158" t="inlineStr">
        <is>
          <t>MI-0157</t>
        </is>
      </c>
      <c r="B158" t="inlineStr">
        <is>
          <t>Fees&amp;Taxes</t>
        </is>
      </c>
      <c r="C158" t="inlineStr">
        <is>
          <t>SalesCosts</t>
        </is>
      </c>
      <c r="D158" t="inlineStr">
        <is>
          <t>Sales transaction cost basis (% sales price)</t>
        </is>
      </c>
      <c r="E158" t="inlineStr">
        <is>
          <t>All</t>
        </is>
      </c>
      <c r="F158" t="inlineStr">
        <is>
          <t>All</t>
        </is>
      </c>
      <c r="G158" t="inlineStr">
        <is>
          <t>All</t>
        </is>
      </c>
      <c r="H158" t="inlineStr">
        <is>
          <t>Placeholder: sales transaction costs (agent/notary/taxes) to be set as % of sale price in Gate4.</t>
        </is>
      </c>
      <c r="I158" t="inlineStr">
        <is>
          <t>text</t>
        </is>
      </c>
      <c r="M158" t="inlineStr">
        <is>
          <t>TBD</t>
        </is>
      </c>
      <c r="N158" t="inlineStr">
        <is>
          <t>Assumption_Default</t>
        </is>
      </c>
      <c r="O158" t="inlineStr">
        <is>
          <t>Low</t>
        </is>
      </c>
      <c r="P158" t="inlineStr">
        <is>
          <t>Placeholder added in v1.1 to prevent drift; TBD until sourced. | UNSOURCED placeholder → must be validated</t>
        </is>
      </c>
      <c r="Q158" t="inlineStr">
        <is>
          <t>TBD – not specified in sources | No primary/secondary/web source found</t>
        </is>
      </c>
    </row>
    <row r="159">
      <c r="A159" t="inlineStr">
        <is>
          <t>MI-0158</t>
        </is>
      </c>
      <c r="B159" t="inlineStr">
        <is>
          <t>Fees&amp;Taxes</t>
        </is>
      </c>
      <c r="C159" t="inlineStr">
        <is>
          <t>LeasingCosts</t>
        </is>
      </c>
      <c r="D159" t="inlineStr">
        <is>
          <t>Leasing commissions / tenant acquisition cost basis</t>
        </is>
      </c>
      <c r="E159" t="inlineStr">
        <is>
          <t>All</t>
        </is>
      </c>
      <c r="F159" t="inlineStr">
        <is>
          <t>All</t>
        </is>
      </c>
      <c r="G159" t="inlineStr">
        <is>
          <t>All</t>
        </is>
      </c>
      <c r="H159" t="inlineStr">
        <is>
          <t>Placeholder: leasing commissions/TI/LC policy to be set in Gate4.</t>
        </is>
      </c>
      <c r="I159" t="inlineStr">
        <is>
          <t>text</t>
        </is>
      </c>
      <c r="M159" t="inlineStr">
        <is>
          <t>TBD</t>
        </is>
      </c>
      <c r="N159" t="inlineStr">
        <is>
          <t>Assumption_Default</t>
        </is>
      </c>
      <c r="O159" t="inlineStr">
        <is>
          <t>Low</t>
        </is>
      </c>
      <c r="P159" t="inlineStr">
        <is>
          <t>Placeholder added in v1.1 to prevent drift; TBD until sourced. | UNSOURCED placeholder → must be validated</t>
        </is>
      </c>
      <c r="Q159" t="inlineStr">
        <is>
          <t>TBD – not specified in sources | No primary/secondary/web source found</t>
        </is>
      </c>
    </row>
    <row r="160">
      <c r="A160" t="inlineStr">
        <is>
          <t>MI-0159</t>
        </is>
      </c>
      <c r="B160" t="inlineStr">
        <is>
          <t>Fees&amp;Taxes</t>
        </is>
      </c>
      <c r="C160" t="inlineStr">
        <is>
          <t>Marketing</t>
        </is>
      </c>
      <c r="D160" t="inlineStr">
        <is>
          <t>Marketing cost basis</t>
        </is>
      </c>
      <c r="E160" t="inlineStr">
        <is>
          <t>All</t>
        </is>
      </c>
      <c r="F160" t="inlineStr">
        <is>
          <t>All</t>
        </is>
      </c>
      <c r="G160" t="inlineStr">
        <is>
          <t>All</t>
        </is>
      </c>
      <c r="H160" t="inlineStr">
        <is>
          <t>Placeholder: marketing budget to be set as % of GDV or €/m² in Gate4.</t>
        </is>
      </c>
      <c r="I160" t="inlineStr">
        <is>
          <t>text</t>
        </is>
      </c>
      <c r="M160" t="inlineStr">
        <is>
          <t>TBD</t>
        </is>
      </c>
      <c r="N160" t="inlineStr">
        <is>
          <t>Assumption_Default</t>
        </is>
      </c>
      <c r="O160" t="inlineStr">
        <is>
          <t>Low</t>
        </is>
      </c>
      <c r="P160" t="inlineStr">
        <is>
          <t>Placeholder added in v1.1 to prevent drift; TBD until sourced. | UNSOURCED placeholder → must be validated</t>
        </is>
      </c>
      <c r="Q160" t="inlineStr">
        <is>
          <t>TBD – not specified in sources | No primary/secondary/web source found</t>
        </is>
      </c>
    </row>
    <row r="161">
      <c r="A161" t="inlineStr">
        <is>
          <t>MI-0160</t>
        </is>
      </c>
      <c r="B161" t="inlineStr">
        <is>
          <t>Capex</t>
        </is>
      </c>
      <c r="C161" t="inlineStr">
        <is>
          <t>Contingency</t>
        </is>
      </c>
      <c r="D161" t="inlineStr">
        <is>
          <t>Construction contingency basis</t>
        </is>
      </c>
      <c r="E161" t="inlineStr">
        <is>
          <t>All</t>
        </is>
      </c>
      <c r="F161" t="inlineStr">
        <is>
          <t>All</t>
        </is>
      </c>
      <c r="G161" t="inlineStr">
        <is>
          <t>All</t>
        </is>
      </c>
      <c r="H161" t="inlineStr">
        <is>
          <t>Placeholder: construction contingency policy to be set in Gate4 (typically % of hard costs).</t>
        </is>
      </c>
      <c r="I161" t="inlineStr">
        <is>
          <t>text</t>
        </is>
      </c>
      <c r="M161" t="inlineStr">
        <is>
          <t>TBD</t>
        </is>
      </c>
      <c r="N161" t="inlineStr">
        <is>
          <t>Assumption_Default</t>
        </is>
      </c>
      <c r="O161" t="inlineStr">
        <is>
          <t>Low</t>
        </is>
      </c>
      <c r="P161" t="inlineStr">
        <is>
          <t>Placeholder added in v1.1 to prevent drift; TBD until sourced. | UNSOURCED placeholder → must be validated</t>
        </is>
      </c>
      <c r="Q161" t="inlineStr">
        <is>
          <t>TBD – not specified in sources | No primary/secondary/web source found</t>
        </is>
      </c>
    </row>
    <row r="162">
      <c r="A162" t="inlineStr">
        <is>
          <t>MI-0161</t>
        </is>
      </c>
      <c r="B162" t="inlineStr">
        <is>
          <t>Schedule</t>
        </is>
      </c>
      <c r="C162" t="inlineStr">
        <is>
          <t>Contingency</t>
        </is>
      </c>
      <c r="D162" t="inlineStr">
        <is>
          <t>Schedule contingency / delay buffer basis</t>
        </is>
      </c>
      <c r="E162" t="inlineStr">
        <is>
          <t>All</t>
        </is>
      </c>
      <c r="F162" t="inlineStr">
        <is>
          <t>All</t>
        </is>
      </c>
      <c r="G162" t="inlineStr">
        <is>
          <t>All</t>
        </is>
      </c>
      <c r="H162" t="inlineStr">
        <is>
          <t>Placeholder: schedule contingency/delay buffer policy to be set in Gate4 (months/%).</t>
        </is>
      </c>
      <c r="I162" t="inlineStr">
        <is>
          <t>text</t>
        </is>
      </c>
      <c r="M162" t="inlineStr">
        <is>
          <t>TBD</t>
        </is>
      </c>
      <c r="N162" t="inlineStr">
        <is>
          <t>Assumption_Default</t>
        </is>
      </c>
      <c r="O162" t="inlineStr">
        <is>
          <t>Low</t>
        </is>
      </c>
      <c r="P162" t="inlineStr">
        <is>
          <t>Placeholder added in v1.1 to prevent drift; TBD until sourced. | UNSOURCED placeholder → must be validated</t>
        </is>
      </c>
      <c r="Q162" t="inlineStr">
        <is>
          <t>TBD – not specified in sources | No primary/secondary/web source found</t>
        </is>
      </c>
    </row>
    <row r="163">
      <c r="A163" t="inlineStr">
        <is>
          <t>MI-0162</t>
        </is>
      </c>
      <c r="B163" t="inlineStr">
        <is>
          <t>Financing</t>
        </is>
      </c>
      <c r="C163" t="inlineStr">
        <is>
          <t>Structure</t>
        </is>
      </c>
      <c r="D163" t="inlineStr">
        <is>
          <t>Financing included? (model switch policy)</t>
        </is>
      </c>
      <c r="E163" t="inlineStr">
        <is>
          <t>All</t>
        </is>
      </c>
      <c r="F163" t="inlineStr">
        <is>
          <t>All</t>
        </is>
      </c>
      <c r="G163" t="inlineStr">
        <is>
          <t>All</t>
        </is>
      </c>
      <c r="H163" t="inlineStr">
        <is>
          <t>No</t>
        </is>
      </c>
      <c r="I163" t="inlineStr">
        <is>
          <t>boolean</t>
        </is>
      </c>
      <c r="M163" t="inlineStr">
        <is>
          <t>None (point)</t>
        </is>
      </c>
      <c r="N163" t="inlineStr">
        <is>
          <t>Governance</t>
        </is>
      </c>
      <c r="O163" t="inlineStr">
        <is>
          <t>High</t>
        </is>
      </c>
      <c r="P163" t="inlineStr">
        <is>
          <t>Placeholder added in v1.1 to prevent drift; TBD until sourced. | Replaces TBD for Gate4 readiness | Original Value_Base narrative: "Model switch: include financing in Gate4 Base case = YES (unless toggled).". Gate4 base case runs levered; financing terms are active in cashflow. Gate4 base case is UNLEVERED (pre-tax Project IRR/NPV). Financing parameters retained for optional levered sensitivity only.</t>
        </is>
      </c>
      <c r="Q163" t="inlineStr">
        <is>
          <t>Governance | Gate4 base case financing switch | 2025-12-26 | Derived boolean normalization for Gate4 QC | Governance decision: Unlevered base case (2025-12-26)</t>
        </is>
      </c>
    </row>
    <row r="164">
      <c r="A164" t="inlineStr">
        <is>
          <t>MI-0163</t>
        </is>
      </c>
      <c r="B164" t="inlineStr">
        <is>
          <t>Financing</t>
        </is>
      </c>
      <c r="C164" t="inlineStr">
        <is>
          <t>Leverage</t>
        </is>
      </c>
      <c r="D164" t="inlineStr">
        <is>
          <t>LTC/LTV assumption basis</t>
        </is>
      </c>
      <c r="E164" t="inlineStr">
        <is>
          <t>All</t>
        </is>
      </c>
      <c r="F164" t="inlineStr">
        <is>
          <t>All</t>
        </is>
      </c>
      <c r="G164" t="inlineStr">
        <is>
          <t>All</t>
        </is>
      </c>
      <c r="H164" t="inlineStr">
        <is>
          <t>Placeholder: LTC/LTV to be defined; use conservative default until lender term sheet.</t>
        </is>
      </c>
      <c r="I164" t="inlineStr">
        <is>
          <t>text</t>
        </is>
      </c>
      <c r="M164" t="inlineStr">
        <is>
          <t>TBD</t>
        </is>
      </c>
      <c r="N164" t="inlineStr">
        <is>
          <t>Assumption_Default</t>
        </is>
      </c>
      <c r="O164" t="inlineStr">
        <is>
          <t>Low</t>
        </is>
      </c>
      <c r="P164" t="inlineStr">
        <is>
          <t>Placeholder added in v1.1 to prevent drift; TBD until sourced. | UNSOURCED placeholder → must be validated</t>
        </is>
      </c>
      <c r="Q164" t="inlineStr">
        <is>
          <t>TBD – not specified in sources | No primary/secondary/web source found</t>
        </is>
      </c>
    </row>
    <row r="165">
      <c r="A165" t="inlineStr">
        <is>
          <t>MI-0164</t>
        </is>
      </c>
      <c r="B165" t="inlineStr">
        <is>
          <t>Financing</t>
        </is>
      </c>
      <c r="C165" t="inlineStr">
        <is>
          <t>Interest</t>
        </is>
      </c>
      <c r="D165" t="inlineStr">
        <is>
          <t>Interest rate basis and reference</t>
        </is>
      </c>
      <c r="E165" t="inlineStr">
        <is>
          <t>All</t>
        </is>
      </c>
      <c r="F165" t="inlineStr">
        <is>
          <t>All</t>
        </is>
      </c>
      <c r="G165" t="inlineStr">
        <is>
          <t>All</t>
        </is>
      </c>
      <c r="H165" t="inlineStr">
        <is>
          <t>Placeholder: reference rate = 3M Euribor (or 6M) + margin; confirm with lender.</t>
        </is>
      </c>
      <c r="I165" t="inlineStr">
        <is>
          <t>text</t>
        </is>
      </c>
      <c r="M165" t="inlineStr">
        <is>
          <t>TBD</t>
        </is>
      </c>
      <c r="N165" t="inlineStr">
        <is>
          <t>Assumption_Default</t>
        </is>
      </c>
      <c r="O165" t="inlineStr">
        <is>
          <t>Low</t>
        </is>
      </c>
      <c r="P165" t="inlineStr">
        <is>
          <t>Placeholder added in v1.1 to prevent drift; TBD until sourced. | UNSOURCED placeholder → must be validated</t>
        </is>
      </c>
      <c r="Q165" t="inlineStr">
        <is>
          <t>TBD – not specified in sources | No primary/secondary/web source found</t>
        </is>
      </c>
    </row>
    <row r="166">
      <c r="A166" t="inlineStr">
        <is>
          <t>MI-0165</t>
        </is>
      </c>
      <c r="B166" t="inlineStr">
        <is>
          <t>Financing</t>
        </is>
      </c>
      <c r="C166" t="inlineStr">
        <is>
          <t>Fees</t>
        </is>
      </c>
      <c r="D166" t="inlineStr">
        <is>
          <t>Financing fees / arrangement fees basis</t>
        </is>
      </c>
      <c r="E166" t="inlineStr">
        <is>
          <t>All</t>
        </is>
      </c>
      <c r="F166" t="inlineStr">
        <is>
          <t>All</t>
        </is>
      </c>
      <c r="G166" t="inlineStr">
        <is>
          <t>All</t>
        </is>
      </c>
      <c r="H166" t="inlineStr">
        <is>
          <t>Placeholder: arrangement fee + commitment fee to be defined; assume standard market until confirmed.</t>
        </is>
      </c>
      <c r="I166" t="inlineStr">
        <is>
          <t>text</t>
        </is>
      </c>
      <c r="M166" t="inlineStr">
        <is>
          <t>TBD</t>
        </is>
      </c>
      <c r="N166" t="inlineStr">
        <is>
          <t>Assumption_Default</t>
        </is>
      </c>
      <c r="O166" t="inlineStr">
        <is>
          <t>Low</t>
        </is>
      </c>
      <c r="P166" t="inlineStr">
        <is>
          <t>Placeholder added in v1.1 to prevent drift; TBD until sourced. | UNSOURCED placeholder → must be validated</t>
        </is>
      </c>
      <c r="Q166" t="inlineStr">
        <is>
          <t>TBD – not specified in sources | No primary/secondary/web source found</t>
        </is>
      </c>
    </row>
    <row r="167">
      <c r="A167" t="inlineStr">
        <is>
          <t>MI-0166</t>
        </is>
      </c>
      <c r="B167" t="inlineStr">
        <is>
          <t>Financing</t>
        </is>
      </c>
      <c r="C167" t="inlineStr">
        <is>
          <t>Drawdown</t>
        </is>
      </c>
      <c r="D167" t="inlineStr">
        <is>
          <t>Drawdown profile basis (S-curve / milestone)</t>
        </is>
      </c>
      <c r="E167" t="inlineStr">
        <is>
          <t>All</t>
        </is>
      </c>
      <c r="F167" t="inlineStr">
        <is>
          <t>All</t>
        </is>
      </c>
      <c r="G167" t="inlineStr">
        <is>
          <t>All</t>
        </is>
      </c>
      <c r="H167" t="inlineStr">
        <is>
          <t>Placeholder: drawdown follows construction S-curve; refine using ScheduleBaseline and CostPlan.</t>
        </is>
      </c>
      <c r="I167" t="inlineStr">
        <is>
          <t>text</t>
        </is>
      </c>
      <c r="M167" t="inlineStr">
        <is>
          <t>TBD</t>
        </is>
      </c>
      <c r="N167" t="inlineStr">
        <is>
          <t>Assumption_Default</t>
        </is>
      </c>
      <c r="O167" t="inlineStr">
        <is>
          <t>Low</t>
        </is>
      </c>
      <c r="P167" t="inlineStr">
        <is>
          <t>Placeholder added in v1.1 to prevent drift; TBD until sourced. | UNSOURCED placeholder → must be validated</t>
        </is>
      </c>
      <c r="Q167" t="inlineStr">
        <is>
          <t>TBD – not specified in sources | No primary/secondary/web source found</t>
        </is>
      </c>
    </row>
    <row r="168">
      <c r="A168" t="inlineStr">
        <is>
          <t>MI-0167</t>
        </is>
      </c>
      <c r="B168" t="inlineStr">
        <is>
          <t>Exit</t>
        </is>
      </c>
      <c r="C168" t="inlineStr">
        <is>
          <t>ResidentialTenure</t>
        </is>
      </c>
      <c r="D168" t="inlineStr">
        <is>
          <t>Residential tenure split (for-sale vs hold-to-rent)</t>
        </is>
      </c>
      <c r="E168" t="inlineStr">
        <is>
          <t>All</t>
        </is>
      </c>
      <c r="F168" t="inlineStr">
        <is>
          <t>All</t>
        </is>
      </c>
      <c r="G168" t="inlineStr">
        <is>
          <t>All</t>
        </is>
      </c>
      <c r="H168" t="inlineStr">
        <is>
          <t>Placeholder: Residential primarily for-sale (BTS); optional hold-to-rent sensitivity.</t>
        </is>
      </c>
      <c r="I168" t="inlineStr">
        <is>
          <t>text</t>
        </is>
      </c>
      <c r="M168" t="inlineStr">
        <is>
          <t>TBD</t>
        </is>
      </c>
      <c r="N168" t="inlineStr">
        <is>
          <t>Assumption_Default</t>
        </is>
      </c>
      <c r="O168" t="inlineStr">
        <is>
          <t>Low</t>
        </is>
      </c>
      <c r="P168" t="inlineStr">
        <is>
          <t>Placeholder added in v1.1 to prevent drift; TBD until sourced. | UNSOURCED placeholder → must be validated</t>
        </is>
      </c>
      <c r="Q168" t="inlineStr">
        <is>
          <t>TBD – not specified in sources | No primary/secondary/web source found</t>
        </is>
      </c>
    </row>
    <row r="169">
      <c r="A169" t="inlineStr">
        <is>
          <t>MI-0168</t>
        </is>
      </c>
      <c r="B169" t="inlineStr">
        <is>
          <t>Exit</t>
        </is>
      </c>
      <c r="C169" t="inlineStr">
        <is>
          <t>HoldPeriod</t>
        </is>
      </c>
      <c r="D169" t="inlineStr">
        <is>
          <t>Hold period (years) for rental component</t>
        </is>
      </c>
      <c r="E169" t="inlineStr">
        <is>
          <t>All</t>
        </is>
      </c>
      <c r="F169" t="inlineStr">
        <is>
          <t>All</t>
        </is>
      </c>
      <c r="G169" t="inlineStr">
        <is>
          <t>All</t>
        </is>
      </c>
      <c r="H169" t="n">
        <v>10</v>
      </c>
      <c r="I169" t="inlineStr">
        <is>
          <t>years</t>
        </is>
      </c>
      <c r="M169" t="inlineStr">
        <is>
          <t>None</t>
        </is>
      </c>
      <c r="N169" t="inlineStr">
        <is>
          <t>Assumption_Default</t>
        </is>
      </c>
      <c r="O169" t="inlineStr">
        <is>
          <t>Low</t>
        </is>
      </c>
      <c r="P169" t="inlineStr">
        <is>
          <t>Placeholder added in v1.1 to prevent drift; TBD until sourced. | Original Value_Base: TBD – not specified in sources. UNSOURCED placeholder → must be validated.</t>
        </is>
      </c>
      <c r="Q169" t="inlineStr">
        <is>
          <t>No primary/secondary/web source found</t>
        </is>
      </c>
    </row>
    <row r="170">
      <c r="A170" t="inlineStr">
        <is>
          <t>MI-0169</t>
        </is>
      </c>
      <c r="B170" t="inlineStr">
        <is>
          <t>Exit</t>
        </is>
      </c>
      <c r="C170" t="inlineStr">
        <is>
          <t>ExitValuation</t>
        </is>
      </c>
      <c r="D170" t="inlineStr">
        <is>
          <t>Exit valuation method for rental component (cap rate / DCF)</t>
        </is>
      </c>
      <c r="E170" t="inlineStr">
        <is>
          <t>All</t>
        </is>
      </c>
      <c r="F170" t="inlineStr">
        <is>
          <t>All</t>
        </is>
      </c>
      <c r="G170" t="inlineStr">
        <is>
          <t>All</t>
        </is>
      </c>
      <c r="H170" t="inlineStr">
        <is>
          <t>Placeholder: exit via cap rate capitalization (rental) or DCF; define in Gate4.</t>
        </is>
      </c>
      <c r="I170" t="inlineStr">
        <is>
          <t>text</t>
        </is>
      </c>
      <c r="M170" t="inlineStr">
        <is>
          <t>TBD</t>
        </is>
      </c>
      <c r="N170" t="inlineStr">
        <is>
          <t>Assumption_Default</t>
        </is>
      </c>
      <c r="O170" t="inlineStr">
        <is>
          <t>Low</t>
        </is>
      </c>
      <c r="P170" t="inlineStr">
        <is>
          <t>Placeholder added in v1.1 to prevent drift; TBD until sourced. | UNSOURCED placeholder → must be validated</t>
        </is>
      </c>
      <c r="Q170" t="inlineStr">
        <is>
          <t>TBD – not specified in sources | No primary/secondary/web source found</t>
        </is>
      </c>
    </row>
    <row r="171">
      <c r="A171" t="inlineStr">
        <is>
          <t>MI-0170</t>
        </is>
      </c>
      <c r="B171" t="inlineStr">
        <is>
          <t>Exit</t>
        </is>
      </c>
      <c r="C171" t="inlineStr">
        <is>
          <t>AffordableHousing</t>
        </is>
      </c>
      <c r="D171" t="inlineStr">
        <is>
          <t>Affordable housing share/definition policy (if any)</t>
        </is>
      </c>
      <c r="E171" t="inlineStr">
        <is>
          <t>All</t>
        </is>
      </c>
      <c r="F171" t="inlineStr">
        <is>
          <t>All</t>
        </is>
      </c>
      <c r="G171" t="inlineStr">
        <is>
          <t>All</t>
        </is>
      </c>
      <c r="H171" t="inlineStr">
        <is>
          <t>Policy: affordable housing share up to 20% of units as discount product (if activated).</t>
        </is>
      </c>
      <c r="I171" t="inlineStr">
        <is>
          <t>text</t>
        </is>
      </c>
      <c r="M171" t="inlineStr">
        <is>
          <t>TBD</t>
        </is>
      </c>
      <c r="N171" t="inlineStr">
        <is>
          <t>Governance</t>
        </is>
      </c>
      <c r="O171" t="inlineStr">
        <is>
          <t>Medium</t>
        </is>
      </c>
      <c r="P171" t="inlineStr">
        <is>
          <t>Placeholder added in v1.1 to prevent drift; TBD until sourced. | Replaces TBD for Gate4 readiness</t>
        </is>
      </c>
      <c r="Q171" t="inlineStr">
        <is>
          <t>TBD – not specified in sources | No primary/secondary/web source found</t>
        </is>
      </c>
    </row>
    <row r="172">
      <c r="A172" t="inlineStr">
        <is>
          <t>MI-0171</t>
        </is>
      </c>
      <c r="B172" t="inlineStr">
        <is>
          <t>Governance</t>
        </is>
      </c>
      <c r="C172" t="inlineStr">
        <is>
          <t>Discounting</t>
        </is>
      </c>
      <c r="D172" t="inlineStr">
        <is>
          <t>NPV discount rate basis (pre-tax)</t>
        </is>
      </c>
      <c r="E172" t="inlineStr">
        <is>
          <t>All</t>
        </is>
      </c>
      <c r="F172" t="inlineStr">
        <is>
          <t>All</t>
        </is>
      </c>
      <c r="G172" t="inlineStr">
        <is>
          <t>All</t>
        </is>
      </c>
      <c r="H172" t="inlineStr">
        <is>
          <t>Placeholder: pre-tax nominal discount rate to be set (WACC/hurdle); use Gate4 default until confirmed.</t>
        </is>
      </c>
      <c r="I172" t="inlineStr">
        <is>
          <t>text</t>
        </is>
      </c>
      <c r="M172" t="inlineStr">
        <is>
          <t>TBD</t>
        </is>
      </c>
      <c r="N172" t="inlineStr">
        <is>
          <t>Assumption_Default</t>
        </is>
      </c>
      <c r="O172" t="inlineStr">
        <is>
          <t>Low</t>
        </is>
      </c>
      <c r="P172" t="inlineStr">
        <is>
          <t>Placeholder added in v1.1 to prevent drift; TBD until sourced. | UNSOURCED placeholder → must be validated</t>
        </is>
      </c>
      <c r="Q172" t="inlineStr">
        <is>
          <t>TBD – not specified in sources | No primary/secondary/web source found</t>
        </is>
      </c>
    </row>
    <row r="173">
      <c r="A173" t="inlineStr">
        <is>
          <t>MI-0172</t>
        </is>
      </c>
      <c r="B173" t="inlineStr">
        <is>
          <t>Governance</t>
        </is>
      </c>
      <c r="C173" t="inlineStr">
        <is>
          <t>KPIs</t>
        </is>
      </c>
      <c r="D173" t="inlineStr">
        <is>
          <t>Target KPI threshold policy (if any)</t>
        </is>
      </c>
      <c r="E173" t="inlineStr">
        <is>
          <t>All</t>
        </is>
      </c>
      <c r="F173" t="inlineStr">
        <is>
          <t>All</t>
        </is>
      </c>
      <c r="G173" t="inlineStr">
        <is>
          <t>All</t>
        </is>
      </c>
      <c r="H173" t="inlineStr">
        <is>
          <t>Placeholder: KPI thresholds (IRR/NPV/DSCR) to be set by investor; none confirmed.</t>
        </is>
      </c>
      <c r="I173" t="inlineStr">
        <is>
          <t>text</t>
        </is>
      </c>
      <c r="M173" t="inlineStr">
        <is>
          <t>TBD</t>
        </is>
      </c>
      <c r="N173" t="inlineStr">
        <is>
          <t>Assumption_Default</t>
        </is>
      </c>
      <c r="O173" t="inlineStr">
        <is>
          <t>Low</t>
        </is>
      </c>
      <c r="P173" t="inlineStr">
        <is>
          <t>Placeholder added in v1.1 to prevent drift; TBD until sourced. | UNSOURCED placeholder → must be validated</t>
        </is>
      </c>
      <c r="Q173" t="inlineStr">
        <is>
          <t>TBD – not specified in sources | No primary/secondary/web source found</t>
        </is>
      </c>
    </row>
    <row r="174">
      <c r="A174" t="inlineStr">
        <is>
          <t>MI-0173</t>
        </is>
      </c>
      <c r="B174" t="inlineStr">
        <is>
          <t>Market_Sales</t>
        </is>
      </c>
      <c r="C174" t="inlineStr">
        <is>
          <t>Residential_Benchmark</t>
        </is>
      </c>
      <c r="D174" t="inlineStr">
        <is>
          <t>Residential price index / trend (Piemonte &amp; Torino) – benchmark</t>
        </is>
      </c>
      <c r="E174" t="inlineStr">
        <is>
          <t>All</t>
        </is>
      </c>
      <c r="F174" t="inlineStr">
        <is>
          <t>Year</t>
        </is>
      </c>
      <c r="G174" t="inlineStr">
        <is>
          <t>2011–2024</t>
        </is>
      </c>
      <c r="H174" t="n">
        <v>100</v>
      </c>
      <c r="I174" t="inlineStr">
        <is>
          <t>index</t>
        </is>
      </c>
      <c r="M174" t="inlineStr">
        <is>
          <t>None</t>
        </is>
      </c>
      <c r="N174" t="inlineStr">
        <is>
          <t>Assumption_Default</t>
        </is>
      </c>
      <c r="O174" t="inlineStr">
        <is>
          <t>Low</t>
        </is>
      </c>
      <c r="P174" t="inlineStr">
        <is>
          <t>Benchmark evidence only; does NOT override baseline assumptions in other MI rows. | Original Value_Base: Index trend chart shown (values chart-only; see source).. UNSOURCED placeholder → must be validated (chart values not provided).</t>
        </is>
      </c>
      <c r="Q174" t="inlineStr">
        <is>
          <t>Piemonte and Torino Residential Price and Index 2016-2024.pdf | p.225 | Figura 6 Numero indice quotazioni | Derived base per QC rule (placeholder index=100; chart values not provided)</t>
        </is>
      </c>
    </row>
    <row r="175">
      <c r="A175" t="inlineStr">
        <is>
          <t>MI-0174</t>
        </is>
      </c>
      <c r="B175" t="inlineStr">
        <is>
          <t>Market_Sales</t>
        </is>
      </c>
      <c r="C175" t="inlineStr">
        <is>
          <t>Residential_Benchmark</t>
        </is>
      </c>
      <c r="D175" t="inlineStr">
        <is>
          <t>Residential price level (Torino) – benchmark (if available)</t>
        </is>
      </c>
      <c r="E175" t="inlineStr">
        <is>
          <t>All</t>
        </is>
      </c>
      <c r="F175" t="inlineStr">
        <is>
          <t>Year</t>
        </is>
      </c>
      <c r="G175" t="inlineStr">
        <is>
          <t>II semestre 2024</t>
        </is>
      </c>
      <c r="H175" t="n">
        <v>2210</v>
      </c>
      <c r="I175" t="inlineStr">
        <is>
          <t>€/m²</t>
        </is>
      </c>
      <c r="M175" t="inlineStr">
        <is>
          <t>None</t>
        </is>
      </c>
      <c r="N175" t="inlineStr">
        <is>
          <t>SecondaryData</t>
        </is>
      </c>
      <c r="O175" t="inlineStr">
        <is>
          <t>High</t>
        </is>
      </c>
      <c r="P175" t="inlineStr">
        <is>
          <t>Benchmark evidence only; does NOT override baseline assumptions in other MI rows. | Original Value_Base: 2.210 (Capoluogo column; see source).. Numeric extracted per QC rule.</t>
        </is>
      </c>
      <c r="Q175" t="inlineStr">
        <is>
          <t>Piemonte and Torino Residential Price and Index 2016-2024.pdf | p.225 | Tabella 8 Quotazione media TORINO | Derived base per QC rule (numeric extracted)</t>
        </is>
      </c>
    </row>
    <row r="176">
      <c r="A176" t="inlineStr">
        <is>
          <t>MI-0175</t>
        </is>
      </c>
      <c r="B176" t="inlineStr">
        <is>
          <t>Market_Sales</t>
        </is>
      </c>
      <c r="C176" t="inlineStr">
        <is>
          <t>Residential_Benchmark</t>
        </is>
      </c>
      <c r="D176" t="inlineStr">
        <is>
          <t>Residential price level (Piemonte) – benchmark (if available)</t>
        </is>
      </c>
      <c r="E176" t="inlineStr">
        <is>
          <t>All</t>
        </is>
      </c>
      <c r="F176" t="inlineStr">
        <is>
          <t>Year</t>
        </is>
      </c>
      <c r="G176" t="inlineStr">
        <is>
          <t>II semestre 2024</t>
        </is>
      </c>
      <c r="H176" t="n">
        <v>1805</v>
      </c>
      <c r="I176" t="inlineStr">
        <is>
          <t>€/m²</t>
        </is>
      </c>
      <c r="M176" t="inlineStr">
        <is>
          <t>None</t>
        </is>
      </c>
      <c r="N176" t="inlineStr">
        <is>
          <t>SecondaryData</t>
        </is>
      </c>
      <c r="O176" t="inlineStr">
        <is>
          <t>High</t>
        </is>
      </c>
      <c r="P176" t="inlineStr">
        <is>
          <t>Benchmark evidence only; does NOT override baseline assumptions in other MI rows. | Original Value_Base: 1.805 (Capoluogo column; see source).. Numeric extracted per QC rule.</t>
        </is>
      </c>
      <c r="Q176" t="inlineStr">
        <is>
          <t>Piemonte and Torino Residential Price and Index 2016-2024.pdf | p.225 | Tabella 8 Quotazione media PIEMONTE | Derived base per QC rule (numeric extracted)</t>
        </is>
      </c>
    </row>
    <row r="177">
      <c r="A177" t="inlineStr">
        <is>
          <t>MI-0176</t>
        </is>
      </c>
      <c r="B177" t="inlineStr">
        <is>
          <t>Market_Sales</t>
        </is>
      </c>
      <c r="C177" t="inlineStr">
        <is>
          <t>OMI_Benchmark</t>
        </is>
      </c>
      <c r="D177" t="inlineStr">
        <is>
          <t>OMI residential sales range – D9 (benchmark)</t>
        </is>
      </c>
      <c r="E177" t="inlineStr">
        <is>
          <t>All</t>
        </is>
      </c>
      <c r="F177" t="inlineStr">
        <is>
          <t>Year</t>
        </is>
      </c>
      <c r="G177" t="inlineStr">
        <is>
          <t>Anno 2025 - Semestre 1</t>
        </is>
      </c>
      <c r="H177" t="n">
        <v>2000</v>
      </c>
      <c r="I177" t="inlineStr">
        <is>
          <t>€/m²</t>
        </is>
      </c>
      <c r="J177" t="n">
        <v>1600</v>
      </c>
      <c r="K177" t="n">
        <v>2000</v>
      </c>
      <c r="L177" t="n">
        <v>2400</v>
      </c>
      <c r="M177" t="inlineStr">
        <is>
          <t>Triangular</t>
        </is>
      </c>
      <c r="N177" t="inlineStr">
        <is>
          <t>Derived</t>
        </is>
      </c>
      <c r="O177" t="inlineStr">
        <is>
          <t>Medium</t>
        </is>
      </c>
      <c r="P177" t="inlineStr">
        <is>
          <t>Benchmark evidence only; does NOT override baseline assumptions in other MI rows. OMI zone label includes 'SPINA 3 - EUROTORINO'; treat as benchmark evidence only. | Original Value_Base: Min 1600; Max 2400 (Residenziale/Abitazioni civili, NORMALE; Anno 2025 - Semestre 1).. Base computed as midpoint per QC rule.</t>
        </is>
      </c>
      <c r="Q177" t="inlineStr">
        <is>
          <t>OMI Price and Rent of D9 C8 C9 C10 C17 C19 2016-2025.xlsx | D9 | D9!A62:H62 | Derived midpoint/base per QC rule</t>
        </is>
      </c>
    </row>
    <row r="178">
      <c r="A178" t="inlineStr">
        <is>
          <t>MI-0177</t>
        </is>
      </c>
      <c r="B178" t="inlineStr">
        <is>
          <t>Market_Sales</t>
        </is>
      </c>
      <c r="C178" t="inlineStr">
        <is>
          <t>OMI_Benchmark</t>
        </is>
      </c>
      <c r="D178" t="inlineStr">
        <is>
          <t>OMI residential sales range – C8 (benchmark)</t>
        </is>
      </c>
      <c r="E178" t="inlineStr">
        <is>
          <t>All</t>
        </is>
      </c>
      <c r="F178" t="inlineStr">
        <is>
          <t>Year</t>
        </is>
      </c>
      <c r="G178" t="inlineStr">
        <is>
          <t>Anno 2025 - Semestre 1</t>
        </is>
      </c>
      <c r="H178" t="n">
        <v>2000</v>
      </c>
      <c r="I178" t="inlineStr">
        <is>
          <t>€/m²</t>
        </is>
      </c>
      <c r="J178" t="n">
        <v>1600</v>
      </c>
      <c r="K178" t="n">
        <v>2000</v>
      </c>
      <c r="L178" t="n">
        <v>2400</v>
      </c>
      <c r="M178" t="inlineStr">
        <is>
          <t>Triangular</t>
        </is>
      </c>
      <c r="N178" t="inlineStr">
        <is>
          <t>Derived</t>
        </is>
      </c>
      <c r="O178" t="inlineStr">
        <is>
          <t>Medium</t>
        </is>
      </c>
      <c r="P178" t="inlineStr">
        <is>
          <t>Benchmark evidence only; does NOT override baseline assumptions in other MI rows. Site-to-OMI-zone mapping not confirmed; use for context only. | Original Value_Base: Min 1600; Max 2400 (Residenziale/Abitazioni civili, NORMALE; Anno 2025 - Semestre 1).. Base computed as midpoint per QC rule.</t>
        </is>
      </c>
      <c r="Q178" t="inlineStr">
        <is>
          <t>OMI Price and Rent of D9 C8 C9 C10 C17 C19 2016-2025.xlsx | C8 | C8!A137:H137 | Derived midpoint/base per QC rule</t>
        </is>
      </c>
    </row>
    <row r="179">
      <c r="A179" t="inlineStr">
        <is>
          <t>MI-0178</t>
        </is>
      </c>
      <c r="B179" t="inlineStr">
        <is>
          <t>Market_Sales</t>
        </is>
      </c>
      <c r="C179" t="inlineStr">
        <is>
          <t>OMI_Benchmark</t>
        </is>
      </c>
      <c r="D179" t="inlineStr">
        <is>
          <t>OMI residential sales range – C9 (benchmark)</t>
        </is>
      </c>
      <c r="E179" t="inlineStr">
        <is>
          <t>All</t>
        </is>
      </c>
      <c r="F179" t="inlineStr">
        <is>
          <t>Year</t>
        </is>
      </c>
      <c r="G179" t="inlineStr">
        <is>
          <t>Anno 2024 - Semestre 1</t>
        </is>
      </c>
      <c r="H179" t="n">
        <v>1700</v>
      </c>
      <c r="I179" t="inlineStr">
        <is>
          <t>€/m²</t>
        </is>
      </c>
      <c r="J179" t="n">
        <v>1350</v>
      </c>
      <c r="K179" t="n">
        <v>1700</v>
      </c>
      <c r="L179" t="n">
        <v>2050</v>
      </c>
      <c r="M179" t="inlineStr">
        <is>
          <t>Triangular</t>
        </is>
      </c>
      <c r="N179" t="inlineStr">
        <is>
          <t>Derived</t>
        </is>
      </c>
      <c r="O179" t="inlineStr">
        <is>
          <t>Medium</t>
        </is>
      </c>
      <c r="P179" t="inlineStr">
        <is>
          <t>Benchmark evidence only; does NOT override baseline assumptions in other MI rows. Site-to-OMI-zone mapping not confirmed; use for context only. | Original Value_Base: Min 1350; Max 2050 (Residenziale/Abitazioni civili, NORMALE; Anno 2024 - Semestre 1).. Base computed as midpoint per QC rule.</t>
        </is>
      </c>
      <c r="Q179" t="inlineStr">
        <is>
          <t>OMI Price and Rent of D9 C8 C9 C10 C17 C19 2016-2025.xlsx | C9 | C9!A120:H120 | Derived midpoint/base per QC rule</t>
        </is>
      </c>
    </row>
    <row r="180">
      <c r="A180" t="inlineStr">
        <is>
          <t>MI-0179</t>
        </is>
      </c>
      <c r="B180" t="inlineStr">
        <is>
          <t>Market_Sales</t>
        </is>
      </c>
      <c r="C180" t="inlineStr">
        <is>
          <t>OMI_Benchmark</t>
        </is>
      </c>
      <c r="D180" t="inlineStr">
        <is>
          <t>OMI residential sales range – C10 (benchmark)</t>
        </is>
      </c>
      <c r="E180" t="inlineStr">
        <is>
          <t>All</t>
        </is>
      </c>
      <c r="F180" t="inlineStr">
        <is>
          <t>Year</t>
        </is>
      </c>
      <c r="G180" t="inlineStr">
        <is>
          <t>Anno 2024 - Semestre 1</t>
        </is>
      </c>
      <c r="H180" t="n">
        <v>1500</v>
      </c>
      <c r="I180" t="inlineStr">
        <is>
          <t>€/m²</t>
        </is>
      </c>
      <c r="J180" t="n">
        <v>1200</v>
      </c>
      <c r="K180" t="n">
        <v>1500</v>
      </c>
      <c r="L180" t="n">
        <v>1800</v>
      </c>
      <c r="M180" t="inlineStr">
        <is>
          <t>Triangular</t>
        </is>
      </c>
      <c r="N180" t="inlineStr">
        <is>
          <t>Derived</t>
        </is>
      </c>
      <c r="O180" t="inlineStr">
        <is>
          <t>Medium</t>
        </is>
      </c>
      <c r="P180" t="inlineStr">
        <is>
          <t>Benchmark evidence only; does NOT override baseline assumptions in other MI rows. Site-to-OMI-zone mapping not confirmed; use for context only. | Original Value_Base: Min 1200; Max 1800 (Residenziale/Abitazioni civili, NORMALE; Anno 2024 - Semestre 1).. Base computed as midpoint per QC rule.</t>
        </is>
      </c>
      <c r="Q180" t="inlineStr">
        <is>
          <t>OMI Price and Rent of D9 C8 C9 C10 C17 C19 2016-2025.xlsx | C10 | C10!A136:H136 | Derived midpoint/base per QC rule</t>
        </is>
      </c>
    </row>
    <row r="181">
      <c r="A181" t="inlineStr">
        <is>
          <t>MI-0180</t>
        </is>
      </c>
      <c r="B181" t="inlineStr">
        <is>
          <t>Market_Sales</t>
        </is>
      </c>
      <c r="C181" t="inlineStr">
        <is>
          <t>OMI_Benchmark</t>
        </is>
      </c>
      <c r="D181" t="inlineStr">
        <is>
          <t>OMI residential sales range – C17 (benchmark)</t>
        </is>
      </c>
      <c r="E181" t="inlineStr">
        <is>
          <t>All</t>
        </is>
      </c>
      <c r="F181" t="inlineStr">
        <is>
          <t>Year</t>
        </is>
      </c>
      <c r="G181" t="inlineStr">
        <is>
          <t>Anno 2025 - Semestre 1</t>
        </is>
      </c>
      <c r="H181" t="n">
        <v>1500</v>
      </c>
      <c r="I181" t="inlineStr">
        <is>
          <t>€/m²</t>
        </is>
      </c>
      <c r="J181" t="n">
        <v>1200</v>
      </c>
      <c r="K181" t="n">
        <v>1500</v>
      </c>
      <c r="L181" t="n">
        <v>1800</v>
      </c>
      <c r="M181" t="inlineStr">
        <is>
          <t>Triangular</t>
        </is>
      </c>
      <c r="N181" t="inlineStr">
        <is>
          <t>Derived</t>
        </is>
      </c>
      <c r="O181" t="inlineStr">
        <is>
          <t>Medium</t>
        </is>
      </c>
      <c r="P181" t="inlineStr">
        <is>
          <t>Benchmark evidence only; does NOT override baseline assumptions in other MI rows. Site-to-OMI-zone mapping not confirmed; use for context only. | Original Value_Base: Min 1200; Max 1800 (Residenziale/Abitazioni civili, NORMALE; Anno 2025 - Semestre 1).. Base computed as midpoint per QC rule.</t>
        </is>
      </c>
      <c r="Q181" t="inlineStr">
        <is>
          <t>OMI Price and Rent of D9 C8 C9 C10 C17 C19 2016-2025.xlsx | C17 | C17!A14:H15 | Derived midpoint/base per QC rule</t>
        </is>
      </c>
    </row>
    <row r="182">
      <c r="A182" t="inlineStr">
        <is>
          <t>MI-0181</t>
        </is>
      </c>
      <c r="B182" t="inlineStr">
        <is>
          <t>Market_Sales</t>
        </is>
      </c>
      <c r="C182" t="inlineStr">
        <is>
          <t>OMI_Benchmark</t>
        </is>
      </c>
      <c r="D182" t="inlineStr">
        <is>
          <t>OMI residential sales range – C19 (benchmark)</t>
        </is>
      </c>
      <c r="E182" t="inlineStr">
        <is>
          <t>All</t>
        </is>
      </c>
      <c r="F182" t="inlineStr">
        <is>
          <t>Year</t>
        </is>
      </c>
      <c r="G182" t="inlineStr">
        <is>
          <t>Anno 2025 - Semestre 1</t>
        </is>
      </c>
      <c r="H182" t="n">
        <v>1575</v>
      </c>
      <c r="I182" t="inlineStr">
        <is>
          <t>€/m²</t>
        </is>
      </c>
      <c r="J182" t="n">
        <v>1250</v>
      </c>
      <c r="K182" t="n">
        <v>1575</v>
      </c>
      <c r="L182" t="n">
        <v>1900</v>
      </c>
      <c r="M182" t="inlineStr">
        <is>
          <t>Triangular</t>
        </is>
      </c>
      <c r="N182" t="inlineStr">
        <is>
          <t>Derived</t>
        </is>
      </c>
      <c r="O182" t="inlineStr">
        <is>
          <t>Medium</t>
        </is>
      </c>
      <c r="P182" t="inlineStr">
        <is>
          <t>Benchmark evidence only; does NOT override baseline assumptions in other MI rows. Site-to-OMI-zone mapping not confirmed; use for context only. | Original Value_Base: Min 1250; Max 1900 (Residenziale/Abitazioni civili, NORMALE; Anno 2025 - Semestre 1).. Base computed as midpoint per QC rule.</t>
        </is>
      </c>
      <c r="Q182" t="inlineStr">
        <is>
          <t>OMI Price and Rent of D9 C8 C9 C10 C17 C19 2016-2025.xlsx | C19 | C19!A13:H14 | Derived midpoint/base per QC rule</t>
        </is>
      </c>
    </row>
    <row r="183">
      <c r="A183" t="inlineStr">
        <is>
          <t>MI-0182</t>
        </is>
      </c>
      <c r="B183" t="inlineStr">
        <is>
          <t>Market_Rents</t>
        </is>
      </c>
      <c r="C183" t="inlineStr">
        <is>
          <t>OMI_Benchmark</t>
        </is>
      </c>
      <c r="D183" t="inlineStr">
        <is>
          <t>OMI residential rent range – D9 (benchmark)</t>
        </is>
      </c>
      <c r="E183" t="inlineStr">
        <is>
          <t>All</t>
        </is>
      </c>
      <c r="F183" t="inlineStr">
        <is>
          <t>Year</t>
        </is>
      </c>
      <c r="G183" t="inlineStr">
        <is>
          <t>Anno 2025 - Semestre 1</t>
        </is>
      </c>
      <c r="H183" t="n">
        <v>7.85</v>
      </c>
      <c r="I183" t="inlineStr">
        <is>
          <t>€/m²/month</t>
        </is>
      </c>
      <c r="J183" t="n">
        <v>6.3</v>
      </c>
      <c r="K183" t="n">
        <v>7.85</v>
      </c>
      <c r="L183" t="n">
        <v>9.4</v>
      </c>
      <c r="M183" t="inlineStr">
        <is>
          <t>Triangular</t>
        </is>
      </c>
      <c r="N183" t="inlineStr">
        <is>
          <t>Derived</t>
        </is>
      </c>
      <c r="O183" t="inlineStr">
        <is>
          <t>Medium</t>
        </is>
      </c>
      <c r="P183" t="inlineStr">
        <is>
          <t>Benchmark evidence only; does NOT override baseline assumptions in other MI rows. OMI zone label includes 'SPINA 3 - EUROTORINO'; treat as benchmark evidence only. | Original Value_Base: Min 6,3; Max 9,4 (Residenziale/Abitazioni civili, NORMALE; Anno 2025 - Semestre 1).. Base computed as midpoint per QC rule.</t>
        </is>
      </c>
      <c r="Q183" t="inlineStr">
        <is>
          <t>OMI Price and Rent of D9 C8 C9 C10 C17 C19 2016-2025.xlsx | D9 | D9!A62:H62 | Derived midpoint/base per QC rule</t>
        </is>
      </c>
    </row>
    <row r="184">
      <c r="A184" t="inlineStr">
        <is>
          <t>MI-0183</t>
        </is>
      </c>
      <c r="B184" t="inlineStr">
        <is>
          <t>Market_Rents</t>
        </is>
      </c>
      <c r="C184" t="inlineStr">
        <is>
          <t>OMI_Benchmark</t>
        </is>
      </c>
      <c r="D184" t="inlineStr">
        <is>
          <t>OMI residential rent range – C8 (benchmark)</t>
        </is>
      </c>
      <c r="E184" t="inlineStr">
        <is>
          <t>All</t>
        </is>
      </c>
      <c r="F184" t="inlineStr">
        <is>
          <t>Year</t>
        </is>
      </c>
      <c r="G184" t="inlineStr">
        <is>
          <t>Anno 2025 - Semestre 1</t>
        </is>
      </c>
      <c r="H184" t="n">
        <v>8.65</v>
      </c>
      <c r="I184" t="inlineStr">
        <is>
          <t>€/m²/month</t>
        </is>
      </c>
      <c r="J184" t="n">
        <v>6.9</v>
      </c>
      <c r="K184" t="n">
        <v>8.65</v>
      </c>
      <c r="L184" t="n">
        <v>10.4</v>
      </c>
      <c r="M184" t="inlineStr">
        <is>
          <t>Triangular</t>
        </is>
      </c>
      <c r="N184" t="inlineStr">
        <is>
          <t>Derived</t>
        </is>
      </c>
      <c r="O184" t="inlineStr">
        <is>
          <t>Medium</t>
        </is>
      </c>
      <c r="P184" t="inlineStr">
        <is>
          <t>Benchmark evidence only; does NOT override baseline assumptions in other MI rows. Site-to-OMI-zone mapping not confirmed; use for context only. | Original Value_Base: Min 6,9; Max 10,4 (Residenziale/Abitazioni civili, NORMALE; Anno 2025 - Semestre 1).. Base computed as midpoint per QC rule.</t>
        </is>
      </c>
      <c r="Q184" t="inlineStr">
        <is>
          <t>OMI Price and Rent of D9 C8 C9 C10 C17 C19 2016-2025.xlsx | C8 | C8!A137:H137 | Derived midpoint/base per QC rule</t>
        </is>
      </c>
    </row>
    <row r="185">
      <c r="A185" t="inlineStr">
        <is>
          <t>MI-0184</t>
        </is>
      </c>
      <c r="B185" t="inlineStr">
        <is>
          <t>Market_Rents</t>
        </is>
      </c>
      <c r="C185" t="inlineStr">
        <is>
          <t>OMI_Benchmark</t>
        </is>
      </c>
      <c r="D185" t="inlineStr">
        <is>
          <t>OMI residential rent range – C9 (benchmark)</t>
        </is>
      </c>
      <c r="E185" t="inlineStr">
        <is>
          <t>All</t>
        </is>
      </c>
      <c r="F185" t="inlineStr">
        <is>
          <t>Year</t>
        </is>
      </c>
      <c r="G185" t="inlineStr">
        <is>
          <t>Anno 2024 - Semestre 1</t>
        </is>
      </c>
      <c r="H185" t="n">
        <v>8.25</v>
      </c>
      <c r="I185" t="inlineStr">
        <is>
          <t>€/m²/month</t>
        </is>
      </c>
      <c r="J185" t="n">
        <v>6.6</v>
      </c>
      <c r="K185" t="n">
        <v>8.25</v>
      </c>
      <c r="L185" t="n">
        <v>9.9</v>
      </c>
      <c r="M185" t="inlineStr">
        <is>
          <t>Triangular</t>
        </is>
      </c>
      <c r="N185" t="inlineStr">
        <is>
          <t>Derived</t>
        </is>
      </c>
      <c r="O185" t="inlineStr">
        <is>
          <t>Medium</t>
        </is>
      </c>
      <c r="P185" t="inlineStr">
        <is>
          <t>Benchmark evidence only; does NOT override baseline assumptions in other MI rows. Site-to-OMI-zone mapping not confirmed; use for context only. | Original Value_Base: Min 6,6; Max 9,9 (Residenziale/Abitazioni civili, NORMALE; Anno 2024 - Semestre 1).. Base computed as midpoint per QC rule.</t>
        </is>
      </c>
      <c r="Q185" t="inlineStr">
        <is>
          <t>OMI Price and Rent of D9 C8 C9 C10 C17 C19 2016-2025.xlsx | C9 | C9!A120:H120 | Derived midpoint/base per QC rule</t>
        </is>
      </c>
    </row>
    <row r="186">
      <c r="A186" t="inlineStr">
        <is>
          <t>MI-0185</t>
        </is>
      </c>
      <c r="B186" t="inlineStr">
        <is>
          <t>Market_Rents</t>
        </is>
      </c>
      <c r="C186" t="inlineStr">
        <is>
          <t>OMI_Benchmark</t>
        </is>
      </c>
      <c r="D186" t="inlineStr">
        <is>
          <t>OMI residential rent range – C10 (benchmark)</t>
        </is>
      </c>
      <c r="E186" t="inlineStr">
        <is>
          <t>All</t>
        </is>
      </c>
      <c r="F186" t="inlineStr">
        <is>
          <t>Year</t>
        </is>
      </c>
      <c r="G186" t="inlineStr">
        <is>
          <t>Anno 2024 - Semestre 1</t>
        </is>
      </c>
      <c r="H186" t="n">
        <v>6.65</v>
      </c>
      <c r="I186" t="inlineStr">
        <is>
          <t>€/m²/month</t>
        </is>
      </c>
      <c r="J186" t="n">
        <v>5.3</v>
      </c>
      <c r="K186" t="n">
        <v>6.65</v>
      </c>
      <c r="L186" t="n">
        <v>8</v>
      </c>
      <c r="M186" t="inlineStr">
        <is>
          <t>Triangular</t>
        </is>
      </c>
      <c r="N186" t="inlineStr">
        <is>
          <t>Derived</t>
        </is>
      </c>
      <c r="O186" t="inlineStr">
        <is>
          <t>Medium</t>
        </is>
      </c>
      <c r="P186" t="inlineStr">
        <is>
          <t>Benchmark evidence only; does NOT override baseline assumptions in other MI rows. Site-to-OMI-zone mapping not confirmed; use for context only. | Original Value_Base: Min 5,3; Max 8 (Residenziale/Abitazioni civili, NORMALE; Anno 2024 - Semestre 1).. Base computed as midpoint per QC rule.</t>
        </is>
      </c>
      <c r="Q186" t="inlineStr">
        <is>
          <t>OMI Price and Rent of D9 C8 C9 C10 C17 C19 2016-2025.xlsx | C10 | C10!A136:H136 | Derived midpoint/base per QC rule</t>
        </is>
      </c>
    </row>
    <row r="187">
      <c r="A187" t="inlineStr">
        <is>
          <t>MI-0186</t>
        </is>
      </c>
      <c r="B187" t="inlineStr">
        <is>
          <t>Market_Rents</t>
        </is>
      </c>
      <c r="C187" t="inlineStr">
        <is>
          <t>OMI_Benchmark</t>
        </is>
      </c>
      <c r="D187" t="inlineStr">
        <is>
          <t>OMI residential rent range – C17 (benchmark)</t>
        </is>
      </c>
      <c r="E187" t="inlineStr">
        <is>
          <t>All</t>
        </is>
      </c>
      <c r="F187" t="inlineStr">
        <is>
          <t>Year</t>
        </is>
      </c>
      <c r="G187" t="inlineStr">
        <is>
          <t>Anno 2025 - Semestre 1</t>
        </is>
      </c>
      <c r="H187" t="n">
        <v>7.15</v>
      </c>
      <c r="I187" t="inlineStr">
        <is>
          <t>€/m²/month</t>
        </is>
      </c>
      <c r="J187" t="n">
        <v>5.7</v>
      </c>
      <c r="K187" t="n">
        <v>7.15</v>
      </c>
      <c r="L187" t="n">
        <v>8.6</v>
      </c>
      <c r="M187" t="inlineStr">
        <is>
          <t>Triangular</t>
        </is>
      </c>
      <c r="N187" t="inlineStr">
        <is>
          <t>Derived</t>
        </is>
      </c>
      <c r="O187" t="inlineStr">
        <is>
          <t>Medium</t>
        </is>
      </c>
      <c r="P187" t="inlineStr">
        <is>
          <t>Benchmark evidence only; does NOT override baseline assumptions in other MI rows. Site-to-OMI-zone mapping not confirmed; use for context only. | Original Value_Base: Min 5,7; Max 8,6 (Residenziale/Abitazioni civili, NORMALE; Anno 2025 - Semestre 1).. Base computed as midpoint per QC rule.</t>
        </is>
      </c>
      <c r="Q187" t="inlineStr">
        <is>
          <t>OMI Price and Rent of D9 C8 C9 C10 C17 C19 2016-2025.xlsx | C17 | C17!A14:H15 | Derived midpoint/base per QC rule</t>
        </is>
      </c>
    </row>
    <row r="188">
      <c r="A188" t="inlineStr">
        <is>
          <t>MI-0187</t>
        </is>
      </c>
      <c r="B188" t="inlineStr">
        <is>
          <t>Market_Rents</t>
        </is>
      </c>
      <c r="C188" t="inlineStr">
        <is>
          <t>OMI_Benchmark</t>
        </is>
      </c>
      <c r="D188" t="inlineStr">
        <is>
          <t>OMI residential rent range – C19 (benchmark)</t>
        </is>
      </c>
      <c r="E188" t="inlineStr">
        <is>
          <t>All</t>
        </is>
      </c>
      <c r="F188" t="inlineStr">
        <is>
          <t>Year</t>
        </is>
      </c>
      <c r="G188" t="inlineStr">
        <is>
          <t>Anno 2025 - Semestre 1</t>
        </is>
      </c>
      <c r="H188" t="n">
        <v>7.5</v>
      </c>
      <c r="I188" t="inlineStr">
        <is>
          <t>€/m²/month</t>
        </is>
      </c>
      <c r="J188" t="n">
        <v>6</v>
      </c>
      <c r="K188" t="n">
        <v>7.5</v>
      </c>
      <c r="L188" t="n">
        <v>9</v>
      </c>
      <c r="M188" t="inlineStr">
        <is>
          <t>Triangular</t>
        </is>
      </c>
      <c r="N188" t="inlineStr">
        <is>
          <t>Derived</t>
        </is>
      </c>
      <c r="O188" t="inlineStr">
        <is>
          <t>Medium</t>
        </is>
      </c>
      <c r="P188" t="inlineStr">
        <is>
          <t>Benchmark evidence only; does NOT override baseline assumptions in other MI rows. Site-to-OMI-zone mapping not confirmed; use for context only. | Original Value_Base: Min 6; Max 9 (Residenziale/Abitazioni civili, NORMALE; Anno 2025 - Semestre 1).. Base computed as midpoint per QC rule.</t>
        </is>
      </c>
      <c r="Q188" t="inlineStr">
        <is>
          <t>OMI Price and Rent of D9 C8 C9 C10 C17 C19 2016-2025.xlsx | C19 | C19!A13:H14 | Derived midpoint/base per QC rule</t>
        </is>
      </c>
    </row>
    <row r="189">
      <c r="A189" t="inlineStr">
        <is>
          <t>MI-HOLD-0001</t>
        </is>
      </c>
      <c r="B189" t="inlineStr">
        <is>
          <t>Governance</t>
        </is>
      </c>
      <c r="C189" t="inlineStr">
        <is>
          <t>ScenarioSwitch</t>
        </is>
      </c>
      <c r="D189" t="inlineStr">
        <is>
          <t>Hold_Scenario_Enabled (0=Sell-out baseline; 1=Hold scenario active)</t>
        </is>
      </c>
      <c r="E189" t="inlineStr">
        <is>
          <t>All</t>
        </is>
      </c>
      <c r="F189" t="inlineStr">
        <is>
          <t>Scenario B</t>
        </is>
      </c>
      <c r="G189" t="inlineStr">
        <is>
          <t>Hold-to-rent / partial hold</t>
        </is>
      </c>
      <c r="H189" t="n">
        <v>0</v>
      </c>
      <c r="I189" t="inlineStr">
        <is>
          <t>boolean</t>
        </is>
      </c>
      <c r="M189" t="inlineStr">
        <is>
          <t>None (point)</t>
        </is>
      </c>
      <c r="N189" t="inlineStr">
        <is>
          <t>Governance</t>
        </is>
      </c>
      <c r="O189" t="inlineStr">
        <is>
          <t>High</t>
        </is>
      </c>
      <c r="P189" t="inlineStr">
        <is>
          <t>Scenario B (Hold) input. Derived from Assumptions Pack: SPINA3_Hold_Operations_AssumptionsPack_ScenarioB_v1.0_20251227.xlsx. | Default=0 to preserve baseline sell-out. Effective hold inputs only when MI-HOLD-0001=1.</t>
        </is>
      </c>
      <c r="Q189" t="inlineStr">
        <is>
          <t>Gate0_DeliveryDirectory_Versioning_AnalysisBoundary_PreTax_SPINA3.docx | Governance boundary | Scenario definitions | Governance decision: Hold scenario gated by MI-HOLD-0001 (default 0)</t>
        </is>
      </c>
    </row>
    <row r="190">
      <c r="A190" t="inlineStr">
        <is>
          <t>MI-HOLD-0002</t>
        </is>
      </c>
      <c r="B190" t="inlineStr">
        <is>
          <t>Governance</t>
        </is>
      </c>
      <c r="C190" t="inlineStr">
        <is>
          <t>HoldShares</t>
        </is>
      </c>
      <c r="D190" t="inlineStr">
        <is>
          <t>Hold_Share_Residential</t>
        </is>
      </c>
      <c r="E190" t="inlineStr">
        <is>
          <t>All</t>
        </is>
      </c>
      <c r="F190" t="inlineStr">
        <is>
          <t>Scenario B</t>
        </is>
      </c>
      <c r="G190" t="inlineStr">
        <is>
          <t>Hold-to-rent / partial hold</t>
        </is>
      </c>
      <c r="H190" t="n">
        <v>20</v>
      </c>
      <c r="I190" t="inlineStr">
        <is>
          <t>%</t>
        </is>
      </c>
      <c r="J190" t="n">
        <v>10</v>
      </c>
      <c r="K190" t="n">
        <v>20</v>
      </c>
      <c r="L190" t="n">
        <v>30</v>
      </c>
      <c r="M190" t="inlineStr">
        <is>
          <t>Triangular</t>
        </is>
      </c>
      <c r="N190" t="inlineStr">
        <is>
          <t>Assumption_Default</t>
        </is>
      </c>
      <c r="O190" t="inlineStr">
        <is>
          <t>Low</t>
        </is>
      </c>
      <c r="P190" t="inlineStr">
        <is>
          <t>Scenario B policy proposal. Sell share implied = 100%-Hold%. | Scenario B (Hold) input. Derived from Assumptions Pack: SPINA3_Hold_Operations_AssumptionsPack_ScenarioB_v1.0_20251227.xlsx. | Effective only when MI-HOLD-0001=1.</t>
        </is>
      </c>
      <c r="Q190" t="inlineStr">
        <is>
          <t>No primary/secondary source found | Policy recommendation for Scenario B | 2025-12-27</t>
        </is>
      </c>
    </row>
    <row r="191">
      <c r="A191" t="inlineStr">
        <is>
          <t>MI-HOLD-0003</t>
        </is>
      </c>
      <c r="B191" t="inlineStr">
        <is>
          <t>Governance</t>
        </is>
      </c>
      <c r="C191" t="inlineStr">
        <is>
          <t>HoldShares</t>
        </is>
      </c>
      <c r="D191" t="inlineStr">
        <is>
          <t>Hold_Share_Office</t>
        </is>
      </c>
      <c r="E191" t="inlineStr">
        <is>
          <t>All</t>
        </is>
      </c>
      <c r="F191" t="inlineStr">
        <is>
          <t>Scenario B</t>
        </is>
      </c>
      <c r="G191" t="inlineStr">
        <is>
          <t>Hold-to-rent / partial hold</t>
        </is>
      </c>
      <c r="H191" t="n">
        <v>100</v>
      </c>
      <c r="I191" t="inlineStr">
        <is>
          <t>%</t>
        </is>
      </c>
      <c r="J191" t="n">
        <v>75</v>
      </c>
      <c r="K191" t="n">
        <v>100</v>
      </c>
      <c r="L191" t="n">
        <v>100</v>
      </c>
      <c r="M191" t="inlineStr">
        <is>
          <t>Triangular</t>
        </is>
      </c>
      <c r="N191" t="inlineStr">
        <is>
          <t>Assumption_Default</t>
        </is>
      </c>
      <c r="O191" t="inlineStr">
        <is>
          <t>Low</t>
        </is>
      </c>
      <c r="P191" t="inlineStr">
        <is>
          <t>Scenario B policy proposal. Sell share implied = 100%-Hold%. | Scenario B (Hold) input. Derived from Assumptions Pack: SPINA3_Hold_Operations_AssumptionsPack_ScenarioB_v1.0_20251227.xlsx. | Effective only when MI-HOLD-0001=1.</t>
        </is>
      </c>
      <c r="Q191" t="inlineStr">
        <is>
          <t>No primary/secondary source found | Policy recommendation for Scenario B | 2025-12-27</t>
        </is>
      </c>
    </row>
    <row r="192">
      <c r="A192" t="inlineStr">
        <is>
          <t>MI-HOLD-0004</t>
        </is>
      </c>
      <c r="B192" t="inlineStr">
        <is>
          <t>Governance</t>
        </is>
      </c>
      <c r="C192" t="inlineStr">
        <is>
          <t>HoldShares</t>
        </is>
      </c>
      <c r="D192" t="inlineStr">
        <is>
          <t>Hold_Share_Retail</t>
        </is>
      </c>
      <c r="E192" t="inlineStr">
        <is>
          <t>All</t>
        </is>
      </c>
      <c r="F192" t="inlineStr">
        <is>
          <t>Scenario B</t>
        </is>
      </c>
      <c r="G192" t="inlineStr">
        <is>
          <t>Hold-to-rent / partial hold</t>
        </is>
      </c>
      <c r="H192" t="n">
        <v>100</v>
      </c>
      <c r="I192" t="inlineStr">
        <is>
          <t>%</t>
        </is>
      </c>
      <c r="J192" t="n">
        <v>50</v>
      </c>
      <c r="K192" t="n">
        <v>100</v>
      </c>
      <c r="L192" t="n">
        <v>100</v>
      </c>
      <c r="M192" t="inlineStr">
        <is>
          <t>Triangular</t>
        </is>
      </c>
      <c r="N192" t="inlineStr">
        <is>
          <t>Assumption_Default</t>
        </is>
      </c>
      <c r="O192" t="inlineStr">
        <is>
          <t>Low</t>
        </is>
      </c>
      <c r="P192" t="inlineStr">
        <is>
          <t>Scenario B policy proposal. Sell share implied = 100%-Hold%. | Scenario B (Hold) input. Derived from Assumptions Pack: SPINA3_Hold_Operations_AssumptionsPack_ScenarioB_v1.0_20251227.xlsx. | Effective only when MI-HOLD-0001=1.</t>
        </is>
      </c>
      <c r="Q192" t="inlineStr">
        <is>
          <t>No primary/secondary source found | Policy recommendation for Scenario B | 2025-12-27</t>
        </is>
      </c>
    </row>
    <row r="193">
      <c r="A193" t="inlineStr">
        <is>
          <t>MI-HOLD-0101</t>
        </is>
      </c>
      <c r="B193" t="inlineStr">
        <is>
          <t>Market_Rents</t>
        </is>
      </c>
      <c r="C193" t="inlineStr">
        <is>
          <t>Residential</t>
        </is>
      </c>
      <c r="D193" t="inlineStr">
        <is>
          <t>Res_Rent_EUR_m2_month</t>
        </is>
      </c>
      <c r="E193" t="inlineStr">
        <is>
          <t>All</t>
        </is>
      </c>
      <c r="F193" t="inlineStr">
        <is>
          <t>Scenario B</t>
        </is>
      </c>
      <c r="G193" t="inlineStr">
        <is>
          <t>Hold-to-rent / partial hold</t>
        </is>
      </c>
      <c r="H193" t="n">
        <v>7.5</v>
      </c>
      <c r="I193" t="inlineStr">
        <is>
          <t>€/m²/month</t>
        </is>
      </c>
      <c r="J193" t="n">
        <v>6</v>
      </c>
      <c r="K193" t="n">
        <v>7.5</v>
      </c>
      <c r="L193" t="n">
        <v>9</v>
      </c>
      <c r="M193" t="inlineStr">
        <is>
          <t>Triangular</t>
        </is>
      </c>
      <c r="N193" t="inlineStr">
        <is>
          <t>PrimaryDoc</t>
        </is>
      </c>
      <c r="O193" t="inlineStr">
        <is>
          <t>High</t>
        </is>
      </c>
      <c r="P193" t="inlineStr">
        <is>
          <t>Cover provides explicit monthly range; Base=midpoint per deterministic rule. (OMI D9 2025 S1 provides cross-check bounds.) | Scenario B (Hold) input. Derived from Assumptions Pack: SPINA3_Hold_Operations_AssumptionsPack_ScenarioB_v1.0_20251227.xlsx.</t>
        </is>
      </c>
      <c r="Q193" t="inlineStr">
        <is>
          <t>1. Cover &amp; Version.docx | 4. B) Market Analysis | para#27: On the rental side, demand for apartments is solid, particularly from young tenants and student populations spilling over from central Turin. Typical rent levels in Spina 3 are ...</t>
        </is>
      </c>
    </row>
    <row r="194">
      <c r="A194" t="inlineStr">
        <is>
          <t>MI-HOLD-0102</t>
        </is>
      </c>
      <c r="B194" t="inlineStr">
        <is>
          <t>Market_Absorption</t>
        </is>
      </c>
      <c r="C194" t="inlineStr">
        <is>
          <t>Residential</t>
        </is>
      </c>
      <c r="D194" t="inlineStr">
        <is>
          <t>Res_LeaseUp</t>
        </is>
      </c>
      <c r="E194" t="inlineStr">
        <is>
          <t>All</t>
        </is>
      </c>
      <c r="F194" t="inlineStr">
        <is>
          <t>Scenario B</t>
        </is>
      </c>
      <c r="G194" t="inlineStr">
        <is>
          <t>Hold-to-rent / partial hold</t>
        </is>
      </c>
      <c r="H194" t="n">
        <v>8</v>
      </c>
      <c r="I194" t="inlineStr">
        <is>
          <t>units/month</t>
        </is>
      </c>
      <c r="J194" t="n">
        <v>5</v>
      </c>
      <c r="K194" t="n">
        <v>8</v>
      </c>
      <c r="L194" t="n">
        <v>12</v>
      </c>
      <c r="M194" t="inlineStr">
        <is>
          <t>Triangular</t>
        </is>
      </c>
      <c r="N194" t="inlineStr">
        <is>
          <t>Assumption_Default</t>
        </is>
      </c>
      <c r="O194" t="inlineStr">
        <is>
          <t>Low</t>
        </is>
      </c>
      <c r="P194" t="inlineStr">
        <is>
          <t>Assumption for held res. | Scenario B (Hold) input. Derived from Assumptions Pack: SPINA3_Hold_Operations_AssumptionsPack_ScenarioB_v1.0_20251227.xlsx.</t>
        </is>
      </c>
      <c r="Q194" t="inlineStr">
        <is>
          <t>No primary/secondary/web source found | Assumption_Default for Scenario B | 2025-12-27</t>
        </is>
      </c>
    </row>
    <row r="195">
      <c r="A195" t="inlineStr">
        <is>
          <t>MI-HOLD-0103</t>
        </is>
      </c>
      <c r="B195" t="inlineStr">
        <is>
          <t>Opex</t>
        </is>
      </c>
      <c r="C195" t="inlineStr">
        <is>
          <t>Residential</t>
        </is>
      </c>
      <c r="D195" t="inlineStr">
        <is>
          <t>Res_Stabilized_Occupancy</t>
        </is>
      </c>
      <c r="E195" t="inlineStr">
        <is>
          <t>All</t>
        </is>
      </c>
      <c r="F195" t="inlineStr">
        <is>
          <t>Scenario B</t>
        </is>
      </c>
      <c r="G195" t="inlineStr">
        <is>
          <t>Hold-to-rent / partial hold</t>
        </is>
      </c>
      <c r="H195" t="n">
        <v>95</v>
      </c>
      <c r="I195" t="inlineStr">
        <is>
          <t>%</t>
        </is>
      </c>
      <c r="J195" t="n">
        <v>90</v>
      </c>
      <c r="K195" t="n">
        <v>95</v>
      </c>
      <c r="L195" t="n">
        <v>97</v>
      </c>
      <c r="M195" t="inlineStr">
        <is>
          <t>Triangular</t>
        </is>
      </c>
      <c r="N195" t="inlineStr">
        <is>
          <t>Assumption_Default</t>
        </is>
      </c>
      <c r="O195" t="inlineStr">
        <is>
          <t>Low</t>
        </is>
      </c>
      <c r="P195" t="inlineStr">
        <is>
          <t>Assumed linear ramp. | Scenario B (Hold) input. Derived from Assumptions Pack: SPINA3_Hold_Operations_AssumptionsPack_ScenarioB_v1.0_20251227.xlsx. Hotfix v1.4.1: corrected to match AssumptionsPack v1.0.1.</t>
        </is>
      </c>
      <c r="Q195" t="inlineStr">
        <is>
          <t>No primary/secondary/web source found | Assumption_Default | 2025-12-27</t>
        </is>
      </c>
    </row>
    <row r="196">
      <c r="A196" t="inlineStr">
        <is>
          <t>MI-HOLD-0104</t>
        </is>
      </c>
      <c r="B196" t="inlineStr">
        <is>
          <t>Opex</t>
        </is>
      </c>
      <c r="C196" t="inlineStr">
        <is>
          <t>Residential</t>
        </is>
      </c>
      <c r="D196" t="inlineStr">
        <is>
          <t>Res_Vacancy</t>
        </is>
      </c>
      <c r="E196" t="inlineStr">
        <is>
          <t>All</t>
        </is>
      </c>
      <c r="F196" t="inlineStr">
        <is>
          <t>Scenario B</t>
        </is>
      </c>
      <c r="G196" t="inlineStr">
        <is>
          <t>Hold-to-rent / partial hold</t>
        </is>
      </c>
      <c r="H196" t="n">
        <v>5</v>
      </c>
      <c r="I196" t="inlineStr">
        <is>
          <t>%</t>
        </is>
      </c>
      <c r="J196" t="n">
        <v>3</v>
      </c>
      <c r="K196" t="n">
        <v>5</v>
      </c>
      <c r="L196" t="n">
        <v>10</v>
      </c>
      <c r="M196" t="inlineStr">
        <is>
          <t>Triangular</t>
        </is>
      </c>
      <c r="N196" t="inlineStr">
        <is>
          <t>Derived</t>
        </is>
      </c>
      <c r="O196" t="inlineStr">
        <is>
          <t>Low</t>
        </is>
      </c>
      <c r="P196" t="inlineStr">
        <is>
          <t>Derived as 100% - stabilized occupancy. Scenario B (Hold) input. Derived from Assumptions Pack: SPINA3_Hold_Operations_AssumptionsPack_ScenarioB_v1.0_20251227.xlsx. Hotfix v1.4.1: corrected to match AssumptionsPack v1.0.1.</t>
        </is>
      </c>
      <c r="Q196" t="inlineStr">
        <is>
          <t>No primary/secondary/web source found | Assumption_Default | 2025-12-27 | Derived vacancy=100-occupancy</t>
        </is>
      </c>
    </row>
    <row r="197">
      <c r="A197" t="inlineStr">
        <is>
          <t>MI-HOLD-0105</t>
        </is>
      </c>
      <c r="B197" t="inlineStr">
        <is>
          <t>Market_Rents</t>
        </is>
      </c>
      <c r="C197" t="inlineStr">
        <is>
          <t>Residential</t>
        </is>
      </c>
      <c r="D197" t="inlineStr">
        <is>
          <t>Res_FreeRent_Months</t>
        </is>
      </c>
      <c r="E197" t="inlineStr">
        <is>
          <t>All</t>
        </is>
      </c>
      <c r="F197" t="inlineStr">
        <is>
          <t>Scenario B</t>
        </is>
      </c>
      <c r="G197" t="inlineStr">
        <is>
          <t>Hold-to-rent / partial hold</t>
        </is>
      </c>
      <c r="H197" t="n">
        <v>0</v>
      </c>
      <c r="I197" t="inlineStr">
        <is>
          <t>months</t>
        </is>
      </c>
      <c r="J197" t="n">
        <v>0</v>
      </c>
      <c r="K197" t="n">
        <v>0</v>
      </c>
      <c r="L197" t="n">
        <v>0</v>
      </c>
      <c r="M197" t="inlineStr">
        <is>
          <t>None (point)</t>
        </is>
      </c>
      <c r="N197" t="inlineStr">
        <is>
          <t>Governance</t>
        </is>
      </c>
      <c r="O197" t="inlineStr">
        <is>
          <t>High</t>
        </is>
      </c>
      <c r="P197" t="inlineStr">
        <is>
          <t>Residential underwriting assumes 0 rent-free. | Scenario B (Hold) input. Derived from Assumptions Pack: SPINA3_Hold_Operations_AssumptionsPack_ScenarioB_v1.0_20251227.xlsx.</t>
        </is>
      </c>
      <c r="Q197" t="inlineStr">
        <is>
          <t>No primary/secondary/web source found | Governance default (0) | 2025-12-27</t>
        </is>
      </c>
    </row>
    <row r="198">
      <c r="A198" t="inlineStr">
        <is>
          <t>MI-HOLD-0106</t>
        </is>
      </c>
      <c r="B198" t="inlineStr">
        <is>
          <t>Opex</t>
        </is>
      </c>
      <c r="C198" t="inlineStr">
        <is>
          <t>Residential</t>
        </is>
      </c>
      <c r="D198" t="inlineStr">
        <is>
          <t>Res_Opex (non-recoverable, % of GRI)</t>
        </is>
      </c>
      <c r="E198" t="inlineStr">
        <is>
          <t>All</t>
        </is>
      </c>
      <c r="F198" t="inlineStr">
        <is>
          <t>Scenario B</t>
        </is>
      </c>
      <c r="G198" t="inlineStr">
        <is>
          <t>Hold-to-rent / partial hold</t>
        </is>
      </c>
      <c r="H198" t="n">
        <v>10</v>
      </c>
      <c r="I198" t="inlineStr">
        <is>
          <t>% of GRI</t>
        </is>
      </c>
      <c r="J198" t="n">
        <v>5</v>
      </c>
      <c r="K198" t="n">
        <v>10</v>
      </c>
      <c r="L198" t="n">
        <v>15</v>
      </c>
      <c r="M198" t="inlineStr">
        <is>
          <t>Triangular</t>
        </is>
      </c>
      <c r="N198" t="inlineStr">
        <is>
          <t>Assumption_Default</t>
        </is>
      </c>
      <c r="O198" t="inlineStr">
        <is>
          <t>Low</t>
        </is>
      </c>
      <c r="P198" t="inlineStr">
        <is>
          <t>Applied to gross rental income to estimate NOI. | Scenario B (Hold) input. Derived from Assumptions Pack: SPINA3_Hold_Operations_AssumptionsPack_ScenarioB_v1.0_20251227.xlsx.</t>
        </is>
      </c>
      <c r="Q198" t="inlineStr">
        <is>
          <t>No primary/secondary/web source found | Assumption_Default | 2025-12-27</t>
        </is>
      </c>
    </row>
    <row r="199">
      <c r="A199" t="inlineStr">
        <is>
          <t>MI-HOLD-0107</t>
        </is>
      </c>
      <c r="B199" t="inlineStr">
        <is>
          <t>Opex</t>
        </is>
      </c>
      <c r="C199" t="inlineStr">
        <is>
          <t>Residential</t>
        </is>
      </c>
      <c r="D199" t="inlineStr">
        <is>
          <t>Res_PropertyMgmt_Fee</t>
        </is>
      </c>
      <c r="E199" t="inlineStr">
        <is>
          <t>All</t>
        </is>
      </c>
      <c r="F199" t="inlineStr">
        <is>
          <t>Scenario B</t>
        </is>
      </c>
      <c r="G199" t="inlineStr">
        <is>
          <t>Hold-to-rent / partial hold</t>
        </is>
      </c>
      <c r="H199" t="n">
        <v>4</v>
      </c>
      <c r="I199" t="inlineStr">
        <is>
          <t>% of EGI</t>
        </is>
      </c>
      <c r="J199" t="n">
        <v>3</v>
      </c>
      <c r="K199" t="n">
        <v>4</v>
      </c>
      <c r="L199" t="n">
        <v>6</v>
      </c>
      <c r="M199" t="inlineStr">
        <is>
          <t>Triangular</t>
        </is>
      </c>
      <c r="N199" t="inlineStr">
        <is>
          <t>Assumption_Default</t>
        </is>
      </c>
      <c r="O199" t="inlineStr">
        <is>
          <t>Low</t>
        </is>
      </c>
      <c r="P199" t="inlineStr">
        <is>
          <t>Assumption; % of EGI (after vacancy). | Scenario B (Hold) input. Derived from Assumptions Pack: SPINA3_Hold_Operations_AssumptionsPack_ScenarioB_v1.0_20251227.xlsx.</t>
        </is>
      </c>
      <c r="Q199" t="inlineStr">
        <is>
          <t>No primary/secondary/web source found | Assumption_Default | 2025-12-27</t>
        </is>
      </c>
    </row>
    <row r="200">
      <c r="A200" t="inlineStr">
        <is>
          <t>MI-HOLD-0108</t>
        </is>
      </c>
      <c r="B200" t="inlineStr">
        <is>
          <t>Capex</t>
        </is>
      </c>
      <c r="C200" t="inlineStr">
        <is>
          <t>Residential</t>
        </is>
      </c>
      <c r="D200" t="inlineStr">
        <is>
          <t>Res_CapexReserve</t>
        </is>
      </c>
      <c r="E200" t="inlineStr">
        <is>
          <t>All</t>
        </is>
      </c>
      <c r="F200" t="inlineStr">
        <is>
          <t>Scenario B</t>
        </is>
      </c>
      <c r="G200" t="inlineStr">
        <is>
          <t>Hold-to-rent / partial hold</t>
        </is>
      </c>
      <c r="H200" t="n">
        <v>0</v>
      </c>
      <c r="I200" t="inlineStr">
        <is>
          <t>€/m²/year</t>
        </is>
      </c>
      <c r="J200" t="n">
        <v>0</v>
      </c>
      <c r="K200" t="n">
        <v>0</v>
      </c>
      <c r="L200" t="n">
        <v>0</v>
      </c>
      <c r="M200" t="inlineStr">
        <is>
          <t>None (point)</t>
        </is>
      </c>
      <c r="N200" t="inlineStr">
        <is>
          <t>Assumption_Default</t>
        </is>
      </c>
      <c r="O200" t="inlineStr">
        <is>
          <t>Low</t>
        </is>
      </c>
      <c r="P200" t="inlineStr">
        <is>
          <t>Not sourced; set to 0 for now. | Scenario B (Hold) input. Derived from Assumptions Pack: SPINA3_Hold_Operations_AssumptionsPack_ScenarioB_v1.0_20251227.xlsx.</t>
        </is>
      </c>
      <c r="Q200" t="inlineStr">
        <is>
          <t>No primary/secondary/web source found | Placeholder=0 (unsourced) | 2025-12-27</t>
        </is>
      </c>
    </row>
    <row r="201">
      <c r="A201" t="inlineStr">
        <is>
          <t>MI-HOLD-0109</t>
        </is>
      </c>
      <c r="B201" t="inlineStr">
        <is>
          <t>Exit</t>
        </is>
      </c>
      <c r="C201" t="inlineStr">
        <is>
          <t>Residential</t>
        </is>
      </c>
      <c r="D201" t="inlineStr">
        <is>
          <t>Res_HoldPeriod_Years</t>
        </is>
      </c>
      <c r="E201" t="inlineStr">
        <is>
          <t>All</t>
        </is>
      </c>
      <c r="F201" t="inlineStr">
        <is>
          <t>Scenario B</t>
        </is>
      </c>
      <c r="G201" t="inlineStr">
        <is>
          <t>Hold-to-rent / partial hold</t>
        </is>
      </c>
      <c r="H201" t="n">
        <v>10</v>
      </c>
      <c r="I201" t="inlineStr">
        <is>
          <t>years</t>
        </is>
      </c>
      <c r="J201" t="n">
        <v>7</v>
      </c>
      <c r="K201" t="n">
        <v>10</v>
      </c>
      <c r="L201" t="n">
        <v>15</v>
      </c>
      <c r="M201" t="inlineStr">
        <is>
          <t>Triangular</t>
        </is>
      </c>
      <c r="N201" t="inlineStr">
        <is>
          <t>Assumption_Default</t>
        </is>
      </c>
      <c r="O201" t="inlineStr">
        <is>
          <t>Low</t>
        </is>
      </c>
      <c r="P201" t="inlineStr">
        <is>
          <t>Typical core+/value-add hold horizon. | Scenario B (Hold) input. Derived from Assumptions Pack: SPINA3_Hold_Operations_AssumptionsPack_ScenarioB_v1.0_20251227.xlsx.</t>
        </is>
      </c>
      <c r="Q201" t="inlineStr">
        <is>
          <t>No primary/secondary source found | Standard underwriting practice | 2025-12-27</t>
        </is>
      </c>
    </row>
    <row r="202">
      <c r="A202" t="inlineStr">
        <is>
          <t>MI-HOLD-0110</t>
        </is>
      </c>
      <c r="B202" t="inlineStr">
        <is>
          <t>Exit</t>
        </is>
      </c>
      <c r="C202" t="inlineStr">
        <is>
          <t>Residential</t>
        </is>
      </c>
      <c r="D202" t="inlineStr">
        <is>
          <t>Res_Exit_CapRate_or_Yield</t>
        </is>
      </c>
      <c r="E202" t="inlineStr">
        <is>
          <t>All</t>
        </is>
      </c>
      <c r="F202" t="inlineStr">
        <is>
          <t>Scenario B</t>
        </is>
      </c>
      <c r="G202" t="inlineStr">
        <is>
          <t>Hold-to-rent / partial hold</t>
        </is>
      </c>
      <c r="H202" t="n">
        <v>5.1</v>
      </c>
      <c r="I202" t="inlineStr">
        <is>
          <t>%</t>
        </is>
      </c>
      <c r="J202" t="n">
        <v>3.15</v>
      </c>
      <c r="K202" t="n">
        <v>5.1</v>
      </c>
      <c r="L202" t="n">
        <v>7.05</v>
      </c>
      <c r="M202" t="inlineStr">
        <is>
          <t>Triangular</t>
        </is>
      </c>
      <c r="N202" t="inlineStr">
        <is>
          <t>Derived</t>
        </is>
      </c>
      <c r="O202" t="inlineStr">
        <is>
          <t>Medium</t>
        </is>
      </c>
      <c r="P202" t="inlineStr">
        <is>
          <t>Derived gross yield proxy from OMI rent/value; net cap rate will be lower after opex. | Scenario B (Hold) input. Derived from Assumptions Pack: SPINA3_Hold_Operations_AssumptionsPack_ScenarioB_v1.0_20251227.xlsx.</t>
        </is>
      </c>
      <c r="Q202" t="inlineStr">
        <is>
          <t>OMI Price and Rent of D9 C8 C9 C10 C17 C19 2016-2025.xlsx | D9 | row 62 (Anno 2025 - Semestre 1) | Derived yield from rent/value</t>
        </is>
      </c>
    </row>
    <row r="203">
      <c r="A203" t="inlineStr">
        <is>
          <t>MI-HOLD-0201</t>
        </is>
      </c>
      <c r="B203" t="inlineStr">
        <is>
          <t>Market_Rents</t>
        </is>
      </c>
      <c r="C203" t="inlineStr">
        <is>
          <t>Office</t>
        </is>
      </c>
      <c r="D203" t="inlineStr">
        <is>
          <t>Office_Rent_EUR_m2_year</t>
        </is>
      </c>
      <c r="E203" t="inlineStr">
        <is>
          <t>All</t>
        </is>
      </c>
      <c r="F203" t="inlineStr">
        <is>
          <t>Scenario B</t>
        </is>
      </c>
      <c r="G203" t="inlineStr">
        <is>
          <t>Hold-to-rent / partial hold</t>
        </is>
      </c>
      <c r="H203" t="n">
        <v>100</v>
      </c>
      <c r="I203" t="inlineStr">
        <is>
          <t>€/m²/year</t>
        </is>
      </c>
      <c r="J203" t="n">
        <v>80</v>
      </c>
      <c r="K203" t="n">
        <v>100</v>
      </c>
      <c r="L203" t="n">
        <v>120</v>
      </c>
      <c r="M203" t="inlineStr">
        <is>
          <t>Triangular</t>
        </is>
      </c>
      <c r="N203" t="inlineStr">
        <is>
          <t>PrimaryDoc</t>
        </is>
      </c>
      <c r="O203" t="inlineStr">
        <is>
          <t>High</t>
        </is>
      </c>
      <c r="P203" t="inlineStr">
        <is>
          <t>Cover provides explicit annual range; Base=midpoint per deterministic rule. | Scenario B (Hold) input. Derived from Assumptions Pack: SPINA3_Hold_Operations_AssumptionsPack_ScenarioB_v1.0_20251227.xlsx.</t>
        </is>
      </c>
      <c r="Q203" t="inlineStr">
        <is>
          <t>1. Cover &amp; Version.docx | 4. B) Market Analysis | para#28: Tertiary (Office) Market: The office market in Turin is bifurcated – prime offices concentrate in the city center and Lingotto/Porta Susa business districts, while peripheral ar...</t>
        </is>
      </c>
    </row>
    <row r="204">
      <c r="A204" t="inlineStr">
        <is>
          <t>MI-HOLD-0202</t>
        </is>
      </c>
      <c r="B204" t="inlineStr">
        <is>
          <t>Market_Absorption</t>
        </is>
      </c>
      <c r="C204" t="inlineStr">
        <is>
          <t>Office</t>
        </is>
      </c>
      <c r="D204" t="inlineStr">
        <is>
          <t>Office_LeaseUp</t>
        </is>
      </c>
      <c r="E204" t="inlineStr">
        <is>
          <t>All</t>
        </is>
      </c>
      <c r="F204" t="inlineStr">
        <is>
          <t>Scenario B</t>
        </is>
      </c>
      <c r="G204" t="inlineStr">
        <is>
          <t>Hold-to-rent / partial hold</t>
        </is>
      </c>
      <c r="H204" t="n">
        <v>300</v>
      </c>
      <c r="I204" t="inlineStr">
        <is>
          <t>m²/month</t>
        </is>
      </c>
      <c r="J204" t="n">
        <v>150</v>
      </c>
      <c r="K204" t="n">
        <v>300</v>
      </c>
      <c r="L204" t="n">
        <v>500</v>
      </c>
      <c r="M204" t="inlineStr">
        <is>
          <t>Triangular</t>
        </is>
      </c>
      <c r="N204" t="inlineStr">
        <is>
          <t>Assumption_Default</t>
        </is>
      </c>
      <c r="O204" t="inlineStr">
        <is>
          <t>Low</t>
        </is>
      </c>
      <c r="P204" t="inlineStr">
        <is>
          <t>Assumption for held office. | Scenario B (Hold) input. Derived from Assumptions Pack: SPINA3_Hold_Operations_AssumptionsPack_ScenarioB_v1.0_20251227.xlsx.</t>
        </is>
      </c>
      <c r="Q204" t="inlineStr">
        <is>
          <t>No primary/secondary/web source found | Assumption_Default for Scenario B | 2025-12-27</t>
        </is>
      </c>
    </row>
    <row r="205">
      <c r="A205" t="inlineStr">
        <is>
          <t>MI-HOLD-0203</t>
        </is>
      </c>
      <c r="B205" t="inlineStr">
        <is>
          <t>Opex</t>
        </is>
      </c>
      <c r="C205" t="inlineStr">
        <is>
          <t>Office</t>
        </is>
      </c>
      <c r="D205" t="inlineStr">
        <is>
          <t>Office_Stabilized_Occupancy</t>
        </is>
      </c>
      <c r="E205" t="inlineStr">
        <is>
          <t>All</t>
        </is>
      </c>
      <c r="F205" t="inlineStr">
        <is>
          <t>Scenario B</t>
        </is>
      </c>
      <c r="G205" t="inlineStr">
        <is>
          <t>Hold-to-rent / partial hold</t>
        </is>
      </c>
      <c r="H205" t="n">
        <v>92</v>
      </c>
      <c r="I205" t="inlineStr">
        <is>
          <t>%</t>
        </is>
      </c>
      <c r="J205" t="n">
        <v>88</v>
      </c>
      <c r="K205" t="n">
        <v>92</v>
      </c>
      <c r="L205" t="n">
        <v>95</v>
      </c>
      <c r="M205" t="inlineStr">
        <is>
          <t>Triangular</t>
        </is>
      </c>
      <c r="N205" t="inlineStr">
        <is>
          <t>Derived</t>
        </is>
      </c>
      <c r="O205" t="inlineStr">
        <is>
          <t>Medium</t>
        </is>
      </c>
      <c r="P205" t="inlineStr">
        <is>
          <t>Assumed linear ramp. | Scenario B (Hold) input. Derived from Assumptions Pack: SPINA3_Hold_Operations_AssumptionsPack_ScenarioB_v1.0_20251227.xlsx. Hotfix v1.4.1: corrected to match AssumptionsPack v1.0.1.</t>
        </is>
      </c>
      <c r="Q205" t="inlineStr">
        <is>
          <t>Centro Studi Gruppo IPI | Torino Mercato Uffici (Q3 2024) | Q3 2024 | https://www.ipi-spa.com/file-download/download/public/2424 | p.2 (vacancy rate Grade A 2.60%) | Underwriting more conservative</t>
        </is>
      </c>
    </row>
    <row r="206">
      <c r="A206" t="inlineStr">
        <is>
          <t>MI-HOLD-0204</t>
        </is>
      </c>
      <c r="B206" t="inlineStr">
        <is>
          <t>Opex</t>
        </is>
      </c>
      <c r="C206" t="inlineStr">
        <is>
          <t>Office</t>
        </is>
      </c>
      <c r="D206" t="inlineStr">
        <is>
          <t>Office_Vacancy</t>
        </is>
      </c>
      <c r="E206" t="inlineStr">
        <is>
          <t>All</t>
        </is>
      </c>
      <c r="F206" t="inlineStr">
        <is>
          <t>Scenario B</t>
        </is>
      </c>
      <c r="G206" t="inlineStr">
        <is>
          <t>Hold-to-rent / partial hold</t>
        </is>
      </c>
      <c r="H206" t="n">
        <v>8</v>
      </c>
      <c r="I206" t="inlineStr">
        <is>
          <t>%</t>
        </is>
      </c>
      <c r="J206" t="n">
        <v>5</v>
      </c>
      <c r="K206" t="n">
        <v>8</v>
      </c>
      <c r="L206" t="n">
        <v>12</v>
      </c>
      <c r="M206" t="inlineStr">
        <is>
          <t>Triangular</t>
        </is>
      </c>
      <c r="N206" t="inlineStr">
        <is>
          <t>Derived</t>
        </is>
      </c>
      <c r="O206" t="inlineStr">
        <is>
          <t>Medium</t>
        </is>
      </c>
      <c r="P206" t="inlineStr">
        <is>
          <t>Derived as 100% - stabilized occupancy. Scenario B (Hold) input. Derived from Assumptions Pack: SPINA3_Hold_Operations_AssumptionsPack_ScenarioB_v1.0_20251227.xlsx. Hotfix v1.4.1: corrected to match AssumptionsPack v1.0.1.</t>
        </is>
      </c>
      <c r="Q206" t="inlineStr">
        <is>
          <t>Centro Studi Gruppo IPI | Torino Mercato Uffici (Q3 2024) | Q3 2024 | https://www.ipi-spa.com/file-download/download/public/2424 | p.2 (vacancy rate Grade A 2.60%) | Underwriting more conservative | Derived vacancy=100-occupancy</t>
        </is>
      </c>
    </row>
    <row r="207">
      <c r="A207" t="inlineStr">
        <is>
          <t>MI-HOLD-0205</t>
        </is>
      </c>
      <c r="B207" t="inlineStr">
        <is>
          <t>Market_Rents</t>
        </is>
      </c>
      <c r="C207" t="inlineStr">
        <is>
          <t>Office</t>
        </is>
      </c>
      <c r="D207" t="inlineStr">
        <is>
          <t>Office_FreeRent_Months</t>
        </is>
      </c>
      <c r="E207" t="inlineStr">
        <is>
          <t>All</t>
        </is>
      </c>
      <c r="F207" t="inlineStr">
        <is>
          <t>Scenario B</t>
        </is>
      </c>
      <c r="G207" t="inlineStr">
        <is>
          <t>Hold-to-rent / partial hold</t>
        </is>
      </c>
      <c r="H207" t="n">
        <v>6</v>
      </c>
      <c r="I207" t="inlineStr">
        <is>
          <t>months</t>
        </is>
      </c>
      <c r="J207" t="n">
        <v>3</v>
      </c>
      <c r="K207" t="n">
        <v>6</v>
      </c>
      <c r="L207" t="n">
        <v>9</v>
      </c>
      <c r="M207" t="inlineStr">
        <is>
          <t>Triangular</t>
        </is>
      </c>
      <c r="N207" t="inlineStr">
        <is>
          <t>Web_Industry</t>
        </is>
      </c>
      <c r="O207" t="inlineStr">
        <is>
          <t>Medium</t>
        </is>
      </c>
      <c r="P207" t="inlineStr">
        <is>
          <t>Italy proxy (Milan occupier guide). | Scenario B (Hold) input. Derived from Assumptions Pack: SPINA3_Hold_Operations_AssumptionsPack_ScenarioB_v1.0_20251227.xlsx.</t>
        </is>
      </c>
      <c r="Q207" t="inlineStr">
        <is>
          <t>Colliers | Global Occupier Guide - Milan | n.d. (site content) | https://globaloccupier.colliers.com/emea/milan/ | Landlord Concessions: rent-free 3–9 months</t>
        </is>
      </c>
    </row>
    <row r="208">
      <c r="A208" t="inlineStr">
        <is>
          <t>MI-HOLD-0206</t>
        </is>
      </c>
      <c r="B208" t="inlineStr">
        <is>
          <t>Opex</t>
        </is>
      </c>
      <c r="C208" t="inlineStr">
        <is>
          <t>Office</t>
        </is>
      </c>
      <c r="D208" t="inlineStr">
        <is>
          <t>Office_Opex (non-recoverable, % of GRI)</t>
        </is>
      </c>
      <c r="E208" t="inlineStr">
        <is>
          <t>All</t>
        </is>
      </c>
      <c r="F208" t="inlineStr">
        <is>
          <t>Scenario B</t>
        </is>
      </c>
      <c r="G208" t="inlineStr">
        <is>
          <t>Hold-to-rent / partial hold</t>
        </is>
      </c>
      <c r="H208" t="n">
        <v>15</v>
      </c>
      <c r="I208" t="inlineStr">
        <is>
          <t>% of GRI</t>
        </is>
      </c>
      <c r="J208" t="n">
        <v>10</v>
      </c>
      <c r="K208" t="n">
        <v>15</v>
      </c>
      <c r="L208" t="n">
        <v>20</v>
      </c>
      <c r="M208" t="inlineStr">
        <is>
          <t>Triangular</t>
        </is>
      </c>
      <c r="N208" t="inlineStr">
        <is>
          <t>Assumption_Default</t>
        </is>
      </c>
      <c r="O208" t="inlineStr">
        <is>
          <t>Low</t>
        </is>
      </c>
      <c r="P208" t="inlineStr">
        <is>
          <t>Applied to gross rental income to estimate NOI. | Scenario B (Hold) input. Derived from Assumptions Pack: SPINA3_Hold_Operations_AssumptionsPack_ScenarioB_v1.0_20251227.xlsx.</t>
        </is>
      </c>
      <c r="Q208" t="inlineStr">
        <is>
          <t>No primary/secondary/web source found | Assumption_Default | 2025-12-27</t>
        </is>
      </c>
    </row>
    <row r="209">
      <c r="A209" t="inlineStr">
        <is>
          <t>MI-HOLD-0207</t>
        </is>
      </c>
      <c r="B209" t="inlineStr">
        <is>
          <t>Opex</t>
        </is>
      </c>
      <c r="C209" t="inlineStr">
        <is>
          <t>Office</t>
        </is>
      </c>
      <c r="D209" t="inlineStr">
        <is>
          <t>Office_PropertyMgmt_Fee</t>
        </is>
      </c>
      <c r="E209" t="inlineStr">
        <is>
          <t>All</t>
        </is>
      </c>
      <c r="F209" t="inlineStr">
        <is>
          <t>Scenario B</t>
        </is>
      </c>
      <c r="G209" t="inlineStr">
        <is>
          <t>Hold-to-rent / partial hold</t>
        </is>
      </c>
      <c r="H209" t="n">
        <v>4</v>
      </c>
      <c r="I209" t="inlineStr">
        <is>
          <t>% of EGI</t>
        </is>
      </c>
      <c r="J209" t="n">
        <v>3</v>
      </c>
      <c r="K209" t="n">
        <v>4</v>
      </c>
      <c r="L209" t="n">
        <v>6</v>
      </c>
      <c r="M209" t="inlineStr">
        <is>
          <t>Triangular</t>
        </is>
      </c>
      <c r="N209" t="inlineStr">
        <is>
          <t>Assumption_Default</t>
        </is>
      </c>
      <c r="O209" t="inlineStr">
        <is>
          <t>Low</t>
        </is>
      </c>
      <c r="P209" t="inlineStr">
        <is>
          <t>Assumption; % of EGI (after vacancy). | Scenario B (Hold) input. Derived from Assumptions Pack: SPINA3_Hold_Operations_AssumptionsPack_ScenarioB_v1.0_20251227.xlsx.</t>
        </is>
      </c>
      <c r="Q209" t="inlineStr">
        <is>
          <t>No primary/secondary/web source found | Assumption_Default | 2025-12-27</t>
        </is>
      </c>
    </row>
    <row r="210">
      <c r="A210" t="inlineStr">
        <is>
          <t>MI-HOLD-0208</t>
        </is>
      </c>
      <c r="B210" t="inlineStr">
        <is>
          <t>Capex</t>
        </is>
      </c>
      <c r="C210" t="inlineStr">
        <is>
          <t>Office</t>
        </is>
      </c>
      <c r="D210" t="inlineStr">
        <is>
          <t>Office_CapexReserve</t>
        </is>
      </c>
      <c r="E210" t="inlineStr">
        <is>
          <t>All</t>
        </is>
      </c>
      <c r="F210" t="inlineStr">
        <is>
          <t>Scenario B</t>
        </is>
      </c>
      <c r="G210" t="inlineStr">
        <is>
          <t>Hold-to-rent / partial hold</t>
        </is>
      </c>
      <c r="H210" t="n">
        <v>0</v>
      </c>
      <c r="I210" t="inlineStr">
        <is>
          <t>€/m²/year</t>
        </is>
      </c>
      <c r="J210" t="n">
        <v>0</v>
      </c>
      <c r="K210" t="n">
        <v>0</v>
      </c>
      <c r="L210" t="n">
        <v>0</v>
      </c>
      <c r="M210" t="inlineStr">
        <is>
          <t>None (point)</t>
        </is>
      </c>
      <c r="N210" t="inlineStr">
        <is>
          <t>Assumption_Default</t>
        </is>
      </c>
      <c r="O210" t="inlineStr">
        <is>
          <t>Low</t>
        </is>
      </c>
      <c r="P210" t="inlineStr">
        <is>
          <t>Not sourced; set to 0 for now. | Scenario B (Hold) input. Derived from Assumptions Pack: SPINA3_Hold_Operations_AssumptionsPack_ScenarioB_v1.0_20251227.xlsx.</t>
        </is>
      </c>
      <c r="Q210" t="inlineStr">
        <is>
          <t>No primary/secondary/web source found | Placeholder=0 (unsourced) | 2025-12-27</t>
        </is>
      </c>
    </row>
    <row r="211">
      <c r="A211" t="inlineStr">
        <is>
          <t>MI-HOLD-0209</t>
        </is>
      </c>
      <c r="B211" t="inlineStr">
        <is>
          <t>Exit</t>
        </is>
      </c>
      <c r="C211" t="inlineStr">
        <is>
          <t>Office</t>
        </is>
      </c>
      <c r="D211" t="inlineStr">
        <is>
          <t>Office_HoldPeriod_Years</t>
        </is>
      </c>
      <c r="E211" t="inlineStr">
        <is>
          <t>All</t>
        </is>
      </c>
      <c r="F211" t="inlineStr">
        <is>
          <t>Scenario B</t>
        </is>
      </c>
      <c r="G211" t="inlineStr">
        <is>
          <t>Hold-to-rent / partial hold</t>
        </is>
      </c>
      <c r="H211" t="n">
        <v>10</v>
      </c>
      <c r="I211" t="inlineStr">
        <is>
          <t>years</t>
        </is>
      </c>
      <c r="J211" t="n">
        <v>7</v>
      </c>
      <c r="K211" t="n">
        <v>10</v>
      </c>
      <c r="L211" t="n">
        <v>15</v>
      </c>
      <c r="M211" t="inlineStr">
        <is>
          <t>Triangular</t>
        </is>
      </c>
      <c r="N211" t="inlineStr">
        <is>
          <t>Assumption_Default</t>
        </is>
      </c>
      <c r="O211" t="inlineStr">
        <is>
          <t>Low</t>
        </is>
      </c>
      <c r="P211" t="inlineStr">
        <is>
          <t>Typical core+/value-add hold horizon. | Scenario B (Hold) input. Derived from Assumptions Pack: SPINA3_Hold_Operations_AssumptionsPack_ScenarioB_v1.0_20251227.xlsx.</t>
        </is>
      </c>
      <c r="Q211" t="inlineStr">
        <is>
          <t>No primary/secondary source found | Standard underwriting practice | 2025-12-27</t>
        </is>
      </c>
    </row>
    <row r="212">
      <c r="A212" t="inlineStr">
        <is>
          <t>MI-HOLD-0210</t>
        </is>
      </c>
      <c r="B212" t="inlineStr">
        <is>
          <t>Exit</t>
        </is>
      </c>
      <c r="C212" t="inlineStr">
        <is>
          <t>Office</t>
        </is>
      </c>
      <c r="D212" t="inlineStr">
        <is>
          <t>Office_Exit_CapRate_or_Yield</t>
        </is>
      </c>
      <c r="E212" t="inlineStr">
        <is>
          <t>All</t>
        </is>
      </c>
      <c r="F212" t="inlineStr">
        <is>
          <t>Scenario B</t>
        </is>
      </c>
      <c r="G212" t="inlineStr">
        <is>
          <t>Hold-to-rent / partial hold</t>
        </is>
      </c>
      <c r="H212" t="n">
        <v>7.6</v>
      </c>
      <c r="I212" t="inlineStr">
        <is>
          <t>%</t>
        </is>
      </c>
      <c r="J212" t="n">
        <v>7</v>
      </c>
      <c r="K212" t="n">
        <v>7.6</v>
      </c>
      <c r="L212" t="n">
        <v>8.199999999999999</v>
      </c>
      <c r="M212" t="inlineStr">
        <is>
          <t>Triangular</t>
        </is>
      </c>
      <c r="N212" t="inlineStr">
        <is>
          <t>Web_Industry</t>
        </is>
      </c>
      <c r="O212" t="inlineStr">
        <is>
          <t>High</t>
        </is>
      </c>
      <c r="P212" t="inlineStr">
        <is>
          <t>Anchored to Torino office market indicators; Base=midpoint. | Scenario B (Hold) input. Derived from Assumptions Pack: SPINA3_Hold_Operations_AssumptionsPack_ScenarioB_v1.0_20251227.xlsx.</t>
        </is>
      </c>
      <c r="Q212" t="inlineStr">
        <is>
          <t>Centro Studi Gruppo IPI | Torino Mercato Uffici (Q3 2024) | Q3 2024 | https://www.ipi-spa.com/file-download/download/public/2424 | p.1 (prime net yield) &amp; p.2 (Grade B net yield) | Base=midpoint</t>
        </is>
      </c>
    </row>
    <row r="213">
      <c r="A213" t="inlineStr">
        <is>
          <t>MI-HOLD-0301</t>
        </is>
      </c>
      <c r="B213" t="inlineStr">
        <is>
          <t>Market_Rents</t>
        </is>
      </c>
      <c r="C213" t="inlineStr">
        <is>
          <t>Retail</t>
        </is>
      </c>
      <c r="D213" t="inlineStr">
        <is>
          <t>Retail_Rent_EUR_m2_year</t>
        </is>
      </c>
      <c r="E213" t="inlineStr">
        <is>
          <t>All</t>
        </is>
      </c>
      <c r="F213" t="inlineStr">
        <is>
          <t>Scenario B</t>
        </is>
      </c>
      <c r="G213" t="inlineStr">
        <is>
          <t>Hold-to-rent / partial hold</t>
        </is>
      </c>
      <c r="H213" t="n">
        <v>120</v>
      </c>
      <c r="I213" t="inlineStr">
        <is>
          <t>€/m²/year</t>
        </is>
      </c>
      <c r="J213" t="n">
        <v>66</v>
      </c>
      <c r="K213" t="n">
        <v>120</v>
      </c>
      <c r="L213" t="n">
        <v>132</v>
      </c>
      <c r="M213" t="inlineStr">
        <is>
          <t>Triangular</t>
        </is>
      </c>
      <c r="N213" t="inlineStr">
        <is>
          <t>Derived</t>
        </is>
      </c>
      <c r="O213" t="inlineStr">
        <is>
          <t>High</t>
        </is>
      </c>
      <c r="P213" t="inlineStr">
        <is>
          <t>Base from Cover typical ≈€10/m²/month (converted to €/m²/year). Low/High from OMI C19 Negozi 2025 S1 (converted to €/m²/year). | Scenario B (Hold) input. Derived from Assumptions Pack: SPINA3_Hold_Operations_AssumptionsPack_ScenarioB_v1.0_20251227.xlsx.</t>
        </is>
      </c>
      <c r="Q213" t="inlineStr">
        <is>
          <t>1. Cover &amp; Version.docx | 4. B) Market Analysis | para#30: Retail &amp; Leisure Market: The site is not a traditional shopping high street – currently, retail in the vicinity is limited to local shops and supermarkets. Piazza Baldissera and... ; OMI Price and Rent of D9 C8 C9 C10 C17 C19 2016-2025.xlsx | C19 | row 18 (Anno 2025 - Semestre 1, Negozi) | Rent min/max (€/m²/month)</t>
        </is>
      </c>
    </row>
    <row r="214">
      <c r="A214" t="inlineStr">
        <is>
          <t>MI-HOLD-0302</t>
        </is>
      </c>
      <c r="B214" t="inlineStr">
        <is>
          <t>Market_Absorption</t>
        </is>
      </c>
      <c r="C214" t="inlineStr">
        <is>
          <t>Retail</t>
        </is>
      </c>
      <c r="D214" t="inlineStr">
        <is>
          <t>Retail_LeaseUp</t>
        </is>
      </c>
      <c r="E214" t="inlineStr">
        <is>
          <t>All</t>
        </is>
      </c>
      <c r="F214" t="inlineStr">
        <is>
          <t>Scenario B</t>
        </is>
      </c>
      <c r="G214" t="inlineStr">
        <is>
          <t>Hold-to-rent / partial hold</t>
        </is>
      </c>
      <c r="H214" t="n">
        <v>150</v>
      </c>
      <c r="I214" t="inlineStr">
        <is>
          <t>m²/month</t>
        </is>
      </c>
      <c r="J214" t="n">
        <v>80</v>
      </c>
      <c r="K214" t="n">
        <v>150</v>
      </c>
      <c r="L214" t="n">
        <v>250</v>
      </c>
      <c r="M214" t="inlineStr">
        <is>
          <t>Triangular</t>
        </is>
      </c>
      <c r="N214" t="inlineStr">
        <is>
          <t>Assumption_Default</t>
        </is>
      </c>
      <c r="O214" t="inlineStr">
        <is>
          <t>Low</t>
        </is>
      </c>
      <c r="P214" t="inlineStr">
        <is>
          <t>Assumption for held retail. | Scenario B (Hold) input. Derived from Assumptions Pack: SPINA3_Hold_Operations_AssumptionsPack_ScenarioB_v1.0_20251227.xlsx.</t>
        </is>
      </c>
      <c r="Q214" t="inlineStr">
        <is>
          <t>No primary/secondary/web source found | Assumption_Default for Scenario B | 2025-12-27</t>
        </is>
      </c>
    </row>
    <row r="215">
      <c r="A215" t="inlineStr">
        <is>
          <t>MI-HOLD-0303</t>
        </is>
      </c>
      <c r="B215" t="inlineStr">
        <is>
          <t>Opex</t>
        </is>
      </c>
      <c r="C215" t="inlineStr">
        <is>
          <t>Retail</t>
        </is>
      </c>
      <c r="D215" t="inlineStr">
        <is>
          <t>Retail_Stabilized_Occupancy</t>
        </is>
      </c>
      <c r="E215" t="inlineStr">
        <is>
          <t>All</t>
        </is>
      </c>
      <c r="F215" t="inlineStr">
        <is>
          <t>Scenario B</t>
        </is>
      </c>
      <c r="G215" t="inlineStr">
        <is>
          <t>Hold-to-rent / partial hold</t>
        </is>
      </c>
      <c r="H215" t="n">
        <v>90</v>
      </c>
      <c r="I215" t="inlineStr">
        <is>
          <t>%</t>
        </is>
      </c>
      <c r="J215" t="n">
        <v>85</v>
      </c>
      <c r="K215" t="n">
        <v>90</v>
      </c>
      <c r="L215" t="n">
        <v>93</v>
      </c>
      <c r="M215" t="inlineStr">
        <is>
          <t>Triangular</t>
        </is>
      </c>
      <c r="N215" t="inlineStr">
        <is>
          <t>Assumption_Default</t>
        </is>
      </c>
      <c r="O215" t="inlineStr">
        <is>
          <t>Low</t>
        </is>
      </c>
      <c r="P215" t="inlineStr">
        <is>
          <t>Assumed linear ramp. | Scenario B (Hold) input. Derived from Assumptions Pack: SPINA3_Hold_Operations_AssumptionsPack_ScenarioB_v1.0_20251227.xlsx. Hotfix v1.4.1: corrected to match AssumptionsPack v1.0.1.</t>
        </is>
      </c>
      <c r="Q215" t="inlineStr">
        <is>
          <t>No primary/secondary/web source found | Assumption_Default | 2025-12-27</t>
        </is>
      </c>
    </row>
    <row r="216">
      <c r="A216" t="inlineStr">
        <is>
          <t>MI-HOLD-0304</t>
        </is>
      </c>
      <c r="B216" t="inlineStr">
        <is>
          <t>Opex</t>
        </is>
      </c>
      <c r="C216" t="inlineStr">
        <is>
          <t>Retail</t>
        </is>
      </c>
      <c r="D216" t="inlineStr">
        <is>
          <t>Retail_Vacancy</t>
        </is>
      </c>
      <c r="E216" t="inlineStr">
        <is>
          <t>All</t>
        </is>
      </c>
      <c r="F216" t="inlineStr">
        <is>
          <t>Scenario B</t>
        </is>
      </c>
      <c r="G216" t="inlineStr">
        <is>
          <t>Hold-to-rent / partial hold</t>
        </is>
      </c>
      <c r="H216" t="n">
        <v>10</v>
      </c>
      <c r="I216" t="inlineStr">
        <is>
          <t>%</t>
        </is>
      </c>
      <c r="J216" t="n">
        <v>7</v>
      </c>
      <c r="K216" t="n">
        <v>10</v>
      </c>
      <c r="L216" t="n">
        <v>15</v>
      </c>
      <c r="M216" t="inlineStr">
        <is>
          <t>Triangular</t>
        </is>
      </c>
      <c r="N216" t="inlineStr">
        <is>
          <t>Derived</t>
        </is>
      </c>
      <c r="O216" t="inlineStr">
        <is>
          <t>Low</t>
        </is>
      </c>
      <c r="P216" t="inlineStr">
        <is>
          <t>Derived as 100% - stabilized occupancy. Scenario B (Hold) input. Derived from Assumptions Pack: SPINA3_Hold_Operations_AssumptionsPack_ScenarioB_v1.0_20251227.xlsx. Hotfix v1.4.1: corrected to match AssumptionsPack v1.0.1.</t>
        </is>
      </c>
      <c r="Q216" t="inlineStr">
        <is>
          <t>No primary/secondary/web source found | Assumption_Default | 2025-12-27 | Derived vacancy=100-occupancy</t>
        </is>
      </c>
    </row>
    <row r="217">
      <c r="A217" t="inlineStr">
        <is>
          <t>MI-HOLD-0305</t>
        </is>
      </c>
      <c r="B217" t="inlineStr">
        <is>
          <t>Market_Rents</t>
        </is>
      </c>
      <c r="C217" t="inlineStr">
        <is>
          <t>Retail</t>
        </is>
      </c>
      <c r="D217" t="inlineStr">
        <is>
          <t>Retail_FreeRent_Months</t>
        </is>
      </c>
      <c r="E217" t="inlineStr">
        <is>
          <t>All</t>
        </is>
      </c>
      <c r="F217" t="inlineStr">
        <is>
          <t>Scenario B</t>
        </is>
      </c>
      <c r="G217" t="inlineStr">
        <is>
          <t>Hold-to-rent / partial hold</t>
        </is>
      </c>
      <c r="H217" t="n">
        <v>6</v>
      </c>
      <c r="I217" t="inlineStr">
        <is>
          <t>months</t>
        </is>
      </c>
      <c r="J217" t="n">
        <v>3</v>
      </c>
      <c r="K217" t="n">
        <v>6</v>
      </c>
      <c r="L217" t="n">
        <v>9</v>
      </c>
      <c r="M217" t="inlineStr">
        <is>
          <t>Triangular</t>
        </is>
      </c>
      <c r="N217" t="inlineStr">
        <is>
          <t>Web_Industry</t>
        </is>
      </c>
      <c r="O217" t="inlineStr">
        <is>
          <t>Medium</t>
        </is>
      </c>
      <c r="P217" t="inlineStr">
        <is>
          <t>Italy proxy (Milan occupier guide). | Scenario B (Hold) input. Derived from Assumptions Pack: SPINA3_Hold_Operations_AssumptionsPack_ScenarioB_v1.0_20251227.xlsx.</t>
        </is>
      </c>
      <c r="Q217" t="inlineStr">
        <is>
          <t>Colliers | Global Occupier Guide - Milan | n.d. (site content) | https://globaloccupier.colliers.com/emea/milan/ | Landlord Concessions: rent-free 3–9 months</t>
        </is>
      </c>
    </row>
    <row r="218">
      <c r="A218" t="inlineStr">
        <is>
          <t>MI-HOLD-0306</t>
        </is>
      </c>
      <c r="B218" t="inlineStr">
        <is>
          <t>Opex</t>
        </is>
      </c>
      <c r="C218" t="inlineStr">
        <is>
          <t>Retail</t>
        </is>
      </c>
      <c r="D218" t="inlineStr">
        <is>
          <t>Retail_Opex (non-recoverable, % of GRI)</t>
        </is>
      </c>
      <c r="E218" t="inlineStr">
        <is>
          <t>All</t>
        </is>
      </c>
      <c r="F218" t="inlineStr">
        <is>
          <t>Scenario B</t>
        </is>
      </c>
      <c r="G218" t="inlineStr">
        <is>
          <t>Hold-to-rent / partial hold</t>
        </is>
      </c>
      <c r="H218" t="n">
        <v>12</v>
      </c>
      <c r="I218" t="inlineStr">
        <is>
          <t>% of GRI</t>
        </is>
      </c>
      <c r="J218" t="n">
        <v>8</v>
      </c>
      <c r="K218" t="n">
        <v>12</v>
      </c>
      <c r="L218" t="n">
        <v>18</v>
      </c>
      <c r="M218" t="inlineStr">
        <is>
          <t>Triangular</t>
        </is>
      </c>
      <c r="N218" t="inlineStr">
        <is>
          <t>Assumption_Default</t>
        </is>
      </c>
      <c r="O218" t="inlineStr">
        <is>
          <t>Low</t>
        </is>
      </c>
      <c r="P218" t="inlineStr">
        <is>
          <t>Applied to gross rental income to estimate NOI. | Scenario B (Hold) input. Derived from Assumptions Pack: SPINA3_Hold_Operations_AssumptionsPack_ScenarioB_v1.0_20251227.xlsx.</t>
        </is>
      </c>
      <c r="Q218" t="inlineStr">
        <is>
          <t>No primary/secondary/web source found | Assumption_Default | 2025-12-27</t>
        </is>
      </c>
    </row>
    <row r="219">
      <c r="A219" t="inlineStr">
        <is>
          <t>MI-HOLD-0307</t>
        </is>
      </c>
      <c r="B219" t="inlineStr">
        <is>
          <t>Opex</t>
        </is>
      </c>
      <c r="C219" t="inlineStr">
        <is>
          <t>Retail</t>
        </is>
      </c>
      <c r="D219" t="inlineStr">
        <is>
          <t>Retail_PropertyMgmt_Fee</t>
        </is>
      </c>
      <c r="E219" t="inlineStr">
        <is>
          <t>All</t>
        </is>
      </c>
      <c r="F219" t="inlineStr">
        <is>
          <t>Scenario B</t>
        </is>
      </c>
      <c r="G219" t="inlineStr">
        <is>
          <t>Hold-to-rent / partial hold</t>
        </is>
      </c>
      <c r="H219" t="n">
        <v>4</v>
      </c>
      <c r="I219" t="inlineStr">
        <is>
          <t>% of EGI</t>
        </is>
      </c>
      <c r="J219" t="n">
        <v>3</v>
      </c>
      <c r="K219" t="n">
        <v>4</v>
      </c>
      <c r="L219" t="n">
        <v>6</v>
      </c>
      <c r="M219" t="inlineStr">
        <is>
          <t>Triangular</t>
        </is>
      </c>
      <c r="N219" t="inlineStr">
        <is>
          <t>Assumption_Default</t>
        </is>
      </c>
      <c r="O219" t="inlineStr">
        <is>
          <t>Low</t>
        </is>
      </c>
      <c r="P219" t="inlineStr">
        <is>
          <t>Assumption; % of EGI (after vacancy). | Scenario B (Hold) input. Derived from Assumptions Pack: SPINA3_Hold_Operations_AssumptionsPack_ScenarioB_v1.0_20251227.xlsx.</t>
        </is>
      </c>
      <c r="Q219" t="inlineStr">
        <is>
          <t>No primary/secondary/web source found | Assumption_Default | 2025-12-27</t>
        </is>
      </c>
    </row>
    <row r="220">
      <c r="A220" t="inlineStr">
        <is>
          <t>MI-HOLD-0308</t>
        </is>
      </c>
      <c r="B220" t="inlineStr">
        <is>
          <t>Capex</t>
        </is>
      </c>
      <c r="C220" t="inlineStr">
        <is>
          <t>Retail</t>
        </is>
      </c>
      <c r="D220" t="inlineStr">
        <is>
          <t>Retail_CapexReserve</t>
        </is>
      </c>
      <c r="E220" t="inlineStr">
        <is>
          <t>All</t>
        </is>
      </c>
      <c r="F220" t="inlineStr">
        <is>
          <t>Scenario B</t>
        </is>
      </c>
      <c r="G220" t="inlineStr">
        <is>
          <t>Hold-to-rent / partial hold</t>
        </is>
      </c>
      <c r="H220" t="n">
        <v>0</v>
      </c>
      <c r="I220" t="inlineStr">
        <is>
          <t>€/m²/year</t>
        </is>
      </c>
      <c r="J220" t="n">
        <v>0</v>
      </c>
      <c r="K220" t="n">
        <v>0</v>
      </c>
      <c r="L220" t="n">
        <v>0</v>
      </c>
      <c r="M220" t="inlineStr">
        <is>
          <t>None (point)</t>
        </is>
      </c>
      <c r="N220" t="inlineStr">
        <is>
          <t>Assumption_Default</t>
        </is>
      </c>
      <c r="O220" t="inlineStr">
        <is>
          <t>Low</t>
        </is>
      </c>
      <c r="P220" t="inlineStr">
        <is>
          <t>Not sourced; set to 0 for now. | Scenario B (Hold) input. Derived from Assumptions Pack: SPINA3_Hold_Operations_AssumptionsPack_ScenarioB_v1.0_20251227.xlsx.</t>
        </is>
      </c>
      <c r="Q220" t="inlineStr">
        <is>
          <t>No primary/secondary/web source found | Placeholder=0 (unsourced) | 2025-12-27</t>
        </is>
      </c>
    </row>
    <row r="221">
      <c r="A221" t="inlineStr">
        <is>
          <t>MI-HOLD-0309</t>
        </is>
      </c>
      <c r="B221" t="inlineStr">
        <is>
          <t>Exit</t>
        </is>
      </c>
      <c r="C221" t="inlineStr">
        <is>
          <t>Retail</t>
        </is>
      </c>
      <c r="D221" t="inlineStr">
        <is>
          <t>Retail_HoldPeriod_Years</t>
        </is>
      </c>
      <c r="E221" t="inlineStr">
        <is>
          <t>All</t>
        </is>
      </c>
      <c r="F221" t="inlineStr">
        <is>
          <t>Scenario B</t>
        </is>
      </c>
      <c r="G221" t="inlineStr">
        <is>
          <t>Hold-to-rent / partial hold</t>
        </is>
      </c>
      <c r="H221" t="n">
        <v>10</v>
      </c>
      <c r="I221" t="inlineStr">
        <is>
          <t>years</t>
        </is>
      </c>
      <c r="J221" t="n">
        <v>7</v>
      </c>
      <c r="K221" t="n">
        <v>10</v>
      </c>
      <c r="L221" t="n">
        <v>15</v>
      </c>
      <c r="M221" t="inlineStr">
        <is>
          <t>Triangular</t>
        </is>
      </c>
      <c r="N221" t="inlineStr">
        <is>
          <t>Assumption_Default</t>
        </is>
      </c>
      <c r="O221" t="inlineStr">
        <is>
          <t>Low</t>
        </is>
      </c>
      <c r="P221" t="inlineStr">
        <is>
          <t>Typical core+/value-add hold horizon. | Scenario B (Hold) input. Derived from Assumptions Pack: SPINA3_Hold_Operations_AssumptionsPack_ScenarioB_v1.0_20251227.xlsx.</t>
        </is>
      </c>
      <c r="Q221" t="inlineStr">
        <is>
          <t>No primary/secondary source found | Standard underwriting practice | 2025-12-27</t>
        </is>
      </c>
    </row>
    <row r="222">
      <c r="A222" t="inlineStr">
        <is>
          <t>MI-HOLD-0310</t>
        </is>
      </c>
      <c r="B222" t="inlineStr">
        <is>
          <t>Exit</t>
        </is>
      </c>
      <c r="C222" t="inlineStr">
        <is>
          <t>Retail</t>
        </is>
      </c>
      <c r="D222" t="inlineStr">
        <is>
          <t>Retail_Exit_CapRate_or_Yield</t>
        </is>
      </c>
      <c r="E222" t="inlineStr">
        <is>
          <t>All</t>
        </is>
      </c>
      <c r="F222" t="inlineStr">
        <is>
          <t>Scenario B</t>
        </is>
      </c>
      <c r="G222" t="inlineStr">
        <is>
          <t>Hold-to-rent / partial hold</t>
        </is>
      </c>
      <c r="H222" t="n">
        <v>8.380000000000001</v>
      </c>
      <c r="I222" t="inlineStr">
        <is>
          <t>%</t>
        </is>
      </c>
      <c r="J222" t="n">
        <v>6.75</v>
      </c>
      <c r="K222" t="n">
        <v>8.380000000000001</v>
      </c>
      <c r="L222" t="n">
        <v>10</v>
      </c>
      <c r="M222" t="inlineStr">
        <is>
          <t>Triangular</t>
        </is>
      </c>
      <c r="N222" t="inlineStr">
        <is>
          <t>Derived</t>
        </is>
      </c>
      <c r="O222" t="inlineStr">
        <is>
          <t>Medium</t>
        </is>
      </c>
      <c r="P222" t="inlineStr">
        <is>
          <t>Low from Italy prime shopping-centre yields; High reflects secondary/value-add 'double-digit returns' commentary. Base=midpoint. | Scenario B (Hold) input. Derived from Assumptions Pack: SPINA3_Hold_Operations_AssumptionsPack_ScenarioB_v1.0_20251227.xlsx.</t>
        </is>
      </c>
      <c r="Q222" t="inlineStr">
        <is>
          <t>Cushman &amp; Wakefield | Italy Retail Marketbeat Q3 2025 | Q3 2025 | https://assets.cushmanwakefield.com/-/media/cw/marketbeat-pdfs/2025/q3/emea/italy-retail-marketbeat-q3-2025.pdf | p.1 (shopping centre yield 6.75%) ; Assoimmobiliare/C&amp;W | Italy Retail Marketbeat Q1 2024 | Q1 2024 | https://www.assoimmobiliare.it/wp-content/uploads/2024/05/Italy-Retail-Marketbeat.pdf | p.1 (secondary assets 'double-digit returns') | Base=midpoint</t>
        </is>
      </c>
    </row>
    <row r="223">
      <c r="A223" t="inlineStr">
        <is>
          <t>MI-HOLD-0401</t>
        </is>
      </c>
      <c r="B223" t="inlineStr">
        <is>
          <t>Schedule</t>
        </is>
      </c>
      <c r="C223" t="inlineStr">
        <is>
          <t>Stabilization</t>
        </is>
      </c>
      <c r="D223" t="inlineStr">
        <is>
          <t>Stabilization_Period_Months (median across asset classes)</t>
        </is>
      </c>
      <c r="E223" t="inlineStr">
        <is>
          <t>All</t>
        </is>
      </c>
      <c r="F223" t="inlineStr">
        <is>
          <t>Scenario B</t>
        </is>
      </c>
      <c r="G223" t="inlineStr">
        <is>
          <t>Hold-to-rent / partial hold</t>
        </is>
      </c>
      <c r="H223" t="n">
        <v>18</v>
      </c>
      <c r="I223" t="inlineStr">
        <is>
          <t>months</t>
        </is>
      </c>
      <c r="J223" t="n">
        <v>12</v>
      </c>
      <c r="K223" t="n">
        <v>18</v>
      </c>
      <c r="L223" t="n">
        <v>30</v>
      </c>
      <c r="M223" t="inlineStr">
        <is>
          <t>Triangular</t>
        </is>
      </c>
      <c r="N223" t="inlineStr">
        <is>
          <t>Derived</t>
        </is>
      </c>
      <c r="O223" t="inlineStr">
        <is>
          <t>Low</t>
        </is>
      </c>
      <c r="P223" t="inlineStr">
        <is>
          <t>Derived median across asset-class stabilization periods in Assumptions Pack to provide single model switch input (Residential/Office/Retail rows remain primary if model uses asset-specific). Scenario B (Hold) input. Derived from Assumptions Pack: SPINA3_Hold_Operations_AssumptionsPack_ScenarioB_v1.0_20251227.xlsx.</t>
        </is>
      </c>
      <c r="Q223" t="inlineStr">
        <is>
          <t>SPINA3_Hold_Operations_AssumptionsPack_ScenarioB_v1.0_20251227.xlsx | Assumptions_Pack | Stabilization / lease-up period (Res/Office/Retail) | Derived median Low/Base/High across asset classes</t>
        </is>
      </c>
    </row>
    <row r="224">
      <c r="A224" t="inlineStr">
        <is>
          <t>MI-HOLD-0121</t>
        </is>
      </c>
      <c r="B224" t="inlineStr">
        <is>
          <t>Schedule</t>
        </is>
      </c>
      <c r="C224" t="inlineStr">
        <is>
          <t>Stabilization</t>
        </is>
      </c>
      <c r="D224" t="inlineStr">
        <is>
          <t>Res_Stabilization_Period_Months</t>
        </is>
      </c>
      <c r="E224" t="inlineStr">
        <is>
          <t>All</t>
        </is>
      </c>
      <c r="F224" t="inlineStr">
        <is>
          <t>Scenario B</t>
        </is>
      </c>
      <c r="G224" t="inlineStr">
        <is>
          <t>Hold-to-rent / partial hold</t>
        </is>
      </c>
      <c r="H224" t="n">
        <v>12</v>
      </c>
      <c r="I224" t="inlineStr">
        <is>
          <t>months</t>
        </is>
      </c>
      <c r="J224" t="n">
        <v>6</v>
      </c>
      <c r="K224" t="n">
        <v>12</v>
      </c>
      <c r="L224" t="n">
        <v>18</v>
      </c>
      <c r="M224" t="inlineStr">
        <is>
          <t>Triangular</t>
        </is>
      </c>
      <c r="N224" t="inlineStr">
        <is>
          <t>Assumption_Default</t>
        </is>
      </c>
      <c r="O224" t="inlineStr">
        <is>
          <t>Low</t>
        </is>
      </c>
      <c r="P224" t="inlineStr">
        <is>
          <t>Scenario B (Hold). Added v1.4.1 for cashflow windowing; does not change baseline.</t>
        </is>
      </c>
      <c r="Q224" t="inlineStr">
        <is>
          <t>No primary/secondary source found | Standard underwriting practice | 2025-12-27</t>
        </is>
      </c>
    </row>
    <row r="225">
      <c r="A225" t="inlineStr">
        <is>
          <t>MI-HOLD-0221</t>
        </is>
      </c>
      <c r="B225" t="inlineStr">
        <is>
          <t>Schedule</t>
        </is>
      </c>
      <c r="C225" t="inlineStr">
        <is>
          <t>Stabilization</t>
        </is>
      </c>
      <c r="D225" t="inlineStr">
        <is>
          <t>Office_Stabilization_Period_Months</t>
        </is>
      </c>
      <c r="E225" t="inlineStr">
        <is>
          <t>All</t>
        </is>
      </c>
      <c r="F225" t="inlineStr">
        <is>
          <t>Scenario B</t>
        </is>
      </c>
      <c r="G225" t="inlineStr">
        <is>
          <t>Hold-to-rent / partial hold</t>
        </is>
      </c>
      <c r="H225" t="n">
        <v>24</v>
      </c>
      <c r="I225" t="inlineStr">
        <is>
          <t>months</t>
        </is>
      </c>
      <c r="J225" t="n">
        <v>12</v>
      </c>
      <c r="K225" t="n">
        <v>24</v>
      </c>
      <c r="L225" t="n">
        <v>36</v>
      </c>
      <c r="M225" t="inlineStr">
        <is>
          <t>Triangular</t>
        </is>
      </c>
      <c r="N225" t="inlineStr">
        <is>
          <t>Assumption_Default</t>
        </is>
      </c>
      <c r="O225" t="inlineStr">
        <is>
          <t>Low</t>
        </is>
      </c>
      <c r="P225" t="inlineStr">
        <is>
          <t>Scenario B (Hold). Added v1.4.1 for cashflow windowing; does not change baseline.</t>
        </is>
      </c>
      <c r="Q225" t="inlineStr">
        <is>
          <t>No primary/secondary source found | Standard underwriting practice | 2025-12-27</t>
        </is>
      </c>
    </row>
    <row r="226">
      <c r="A226" t="inlineStr">
        <is>
          <t>MI-HOLD-0321</t>
        </is>
      </c>
      <c r="B226" t="inlineStr">
        <is>
          <t>Schedule</t>
        </is>
      </c>
      <c r="C226" t="inlineStr">
        <is>
          <t>Stabilization</t>
        </is>
      </c>
      <c r="D226" t="inlineStr">
        <is>
          <t>Retail_Stabilization_Period_Months</t>
        </is>
      </c>
      <c r="E226" t="inlineStr">
        <is>
          <t>All</t>
        </is>
      </c>
      <c r="F226" t="inlineStr">
        <is>
          <t>Scenario B</t>
        </is>
      </c>
      <c r="G226" t="inlineStr">
        <is>
          <t>Hold-to-rent / partial hold</t>
        </is>
      </c>
      <c r="H226" t="n">
        <v>18</v>
      </c>
      <c r="I226" t="inlineStr">
        <is>
          <t>months</t>
        </is>
      </c>
      <c r="J226" t="n">
        <v>12</v>
      </c>
      <c r="K226" t="n">
        <v>18</v>
      </c>
      <c r="L226" t="n">
        <v>30</v>
      </c>
      <c r="M226" t="inlineStr">
        <is>
          <t>Triangular</t>
        </is>
      </c>
      <c r="N226" t="inlineStr">
        <is>
          <t>Assumption_Default</t>
        </is>
      </c>
      <c r="O226" t="inlineStr">
        <is>
          <t>Low</t>
        </is>
      </c>
      <c r="P226" t="inlineStr">
        <is>
          <t>Scenario B (Hold). Added v1.4.1 for cashflow windowing; does not change baseline.</t>
        </is>
      </c>
      <c r="Q226" t="inlineStr">
        <is>
          <t>No primary/secondary source found | Standard underwriting practice | 2025-12-27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14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4"/>
  <cols>
    <col width="16" customWidth="1" min="1" max="1"/>
    <col width="22" customWidth="1" min="2" max="2"/>
    <col width="34" customWidth="1" min="3" max="3"/>
    <col width="52" customWidth="1" min="4" max="4"/>
    <col width="14" customWidth="1" min="5" max="5"/>
    <col width="22" customWidth="1" min="6" max="6"/>
    <col width="26" customWidth="1" min="7" max="7"/>
  </cols>
  <sheetData>
    <row r="1" ht="28" customHeight="1">
      <c r="A1" s="2" t="inlineStr">
        <is>
          <t>Category</t>
        </is>
      </c>
      <c r="B1" s="2" t="inlineStr">
        <is>
          <t>Subcategory</t>
        </is>
      </c>
      <c r="C1" s="2" t="inlineStr">
        <is>
          <t>Parameter_Name</t>
        </is>
      </c>
      <c r="D1" s="2" t="inlineStr">
        <is>
          <t>Definition</t>
        </is>
      </c>
      <c r="E1" s="2" t="inlineStr">
        <is>
          <t>Unit standard</t>
        </is>
      </c>
      <c r="F1" s="2" t="inlineStr">
        <is>
          <t>Where used</t>
        </is>
      </c>
      <c r="G1" s="2" t="inlineStr">
        <is>
          <t>Notes</t>
        </is>
      </c>
    </row>
    <row r="2" ht="28" customHeight="1">
      <c r="A2" s="3" t="inlineStr">
        <is>
          <t>Governance</t>
        </is>
      </c>
      <c r="B2" s="3" t="inlineStr">
        <is>
          <t>TaxScope</t>
        </is>
      </c>
      <c r="C2" s="3" t="inlineStr">
        <is>
          <t>Tax scope (analysis boundary)</t>
        </is>
      </c>
      <c r="D2" s="3" t="inlineStr">
        <is>
          <t>Defines whether modeling is pre-tax or post-tax.</t>
        </is>
      </c>
      <c r="E2" s="3" t="inlineStr">
        <is>
          <t>text</t>
        </is>
      </c>
      <c r="F2" s="3" t="inlineStr">
        <is>
          <t>Finance model (Outputs) / Reporting</t>
        </is>
      </c>
      <c r="G2" s="3" t="inlineStr">
        <is>
          <t>Binding policy</t>
        </is>
      </c>
    </row>
    <row r="3">
      <c r="A3" s="3" t="inlineStr">
        <is>
          <t>Governance</t>
        </is>
      </c>
      <c r="B3" s="3" t="inlineStr">
        <is>
          <t>Versioning</t>
        </is>
      </c>
      <c r="C3" s="3" t="inlineStr">
        <is>
          <t>File naming template</t>
        </is>
      </c>
      <c r="D3" s="3" t="inlineStr">
        <is>
          <t>Standard naming template for all artifacts.</t>
        </is>
      </c>
      <c r="E3" s="3" t="inlineStr">
        <is>
          <t>text</t>
        </is>
      </c>
      <c r="F3" s="3" t="inlineStr">
        <is>
          <t>All workstreams</t>
        </is>
      </c>
      <c r="G3" s="3" t="n"/>
    </row>
    <row r="4" ht="28" customHeight="1">
      <c r="A4" s="3" t="inlineStr">
        <is>
          <t>Site&amp;Constraints</t>
        </is>
      </c>
      <c r="B4" s="3" t="inlineStr">
        <is>
          <t>Mix/Height/PublicSpace/Roads/etc.</t>
        </is>
      </c>
      <c r="C4" s="3" t="inlineStr">
        <is>
          <t>Hard constraints parameters</t>
        </is>
      </c>
      <c r="D4" s="3" t="inlineStr">
        <is>
          <t>Locked planning and infrastructure constraints that must be checked in all concepts.</t>
        </is>
      </c>
      <c r="E4" s="3" t="inlineStr">
        <is>
          <t>varies</t>
        </is>
      </c>
      <c r="F4" s="3" t="inlineStr">
        <is>
          <t>Model checks / Risk register context</t>
        </is>
      </c>
      <c r="G4" s="3" t="inlineStr">
        <is>
          <t>Imported from Gate1-A</t>
        </is>
      </c>
    </row>
    <row r="5" ht="42" customHeight="1">
      <c r="A5" s="3" t="inlineStr">
        <is>
          <t>Program</t>
        </is>
      </c>
      <c r="B5" s="3" t="inlineStr">
        <is>
          <t>Areas/Mix/Units/Buildings/etc.</t>
        </is>
      </c>
      <c r="C5" s="3" t="inlineStr">
        <is>
          <t>Concept program metrics</t>
        </is>
      </c>
      <c r="D5" s="3" t="inlineStr">
        <is>
          <t>Concept-specific program metrics (GFA, mix shares, units, special uses).</t>
        </is>
      </c>
      <c r="E5" s="3" t="inlineStr">
        <is>
          <t>varies</t>
        </is>
      </c>
      <c r="F5" s="3" t="inlineStr">
        <is>
          <t>Revenue model / Design validation / Comparison</t>
        </is>
      </c>
      <c r="G5" s="3" t="inlineStr">
        <is>
          <t>Imported from Gate1-B</t>
        </is>
      </c>
    </row>
    <row r="6" ht="28" customHeight="1">
      <c r="A6" s="3" t="inlineStr">
        <is>
          <t>Schedule</t>
        </is>
      </c>
      <c r="B6" s="3" t="inlineStr">
        <is>
          <t>Phasing</t>
        </is>
      </c>
      <c r="C6" s="3" t="inlineStr">
        <is>
          <t>Phase_* parameters</t>
        </is>
      </c>
      <c r="D6" s="3" t="inlineStr">
        <is>
          <t>Concept phasing narrative and any stated quantitative deliveries by phase.</t>
        </is>
      </c>
      <c r="E6" s="3" t="inlineStr">
        <is>
          <t>varies</t>
        </is>
      </c>
      <c r="F6" s="3" t="inlineStr">
        <is>
          <t>Cashflow timing / Delivery planning</t>
        </is>
      </c>
      <c r="G6" s="3" t="inlineStr">
        <is>
          <t>Imported from Gate1-B</t>
        </is>
      </c>
    </row>
    <row r="7" ht="42" customHeight="1">
      <c r="A7" s="3" t="inlineStr">
        <is>
          <t>Market_Sales</t>
        </is>
      </c>
      <c r="B7" s="3" t="inlineStr">
        <is>
          <t>Residential</t>
        </is>
      </c>
      <c r="C7" s="3" t="inlineStr">
        <is>
          <t>Residential sales price &amp; rent assumptions</t>
        </is>
      </c>
      <c r="D7" s="3" t="inlineStr">
        <is>
          <t>Market assumptions for residential sales pricing (and any linked rent assumptions).</t>
        </is>
      </c>
      <c r="E7" s="3" t="inlineStr">
        <is>
          <t>text</t>
        </is>
      </c>
      <c r="F7" s="3" t="inlineStr">
        <is>
          <t>Revenue module</t>
        </is>
      </c>
      <c r="G7" s="3" t="inlineStr">
        <is>
          <t>From primary feasibility Assumption Log if explicit</t>
        </is>
      </c>
    </row>
    <row r="8" ht="42" customHeight="1">
      <c r="A8" s="3" t="inlineStr">
        <is>
          <t>Market_Rents</t>
        </is>
      </c>
      <c r="B8" s="3" t="inlineStr">
        <is>
          <t>Office/Retail</t>
        </is>
      </c>
      <c r="C8" s="3" t="inlineStr">
        <is>
          <t>Rent &amp; sale value assumptions</t>
        </is>
      </c>
      <c r="D8" s="3" t="inlineStr">
        <is>
          <t>Market assumptions for rents and (if stated) investor sale values.</t>
        </is>
      </c>
      <c r="E8" s="3" t="inlineStr">
        <is>
          <t>text</t>
        </is>
      </c>
      <c r="F8" s="3" t="inlineStr">
        <is>
          <t>Income &amp; exit module</t>
        </is>
      </c>
      <c r="G8" s="3" t="inlineStr">
        <is>
          <t>From primary feasibility Assumption Log if explicit</t>
        </is>
      </c>
    </row>
    <row r="9" ht="28" customHeight="1">
      <c r="A9" s="3" t="inlineStr">
        <is>
          <t>Market_Absorption</t>
        </is>
      </c>
      <c r="B9" s="3" t="inlineStr">
        <is>
          <t>Residential/Office</t>
        </is>
      </c>
      <c r="C9" s="3" t="inlineStr">
        <is>
          <t>Absorption assumptions</t>
        </is>
      </c>
      <c r="D9" s="3" t="inlineStr">
        <is>
          <t>Assumed absorption/leasing velocity inputs.</t>
        </is>
      </c>
      <c r="E9" s="3" t="inlineStr">
        <is>
          <t>text</t>
        </is>
      </c>
      <c r="F9" s="3" t="inlineStr">
        <is>
          <t>Absorption / revenue timing</t>
        </is>
      </c>
      <c r="G9" s="3" t="inlineStr">
        <is>
          <t>From Assumption Log if explicit</t>
        </is>
      </c>
    </row>
    <row r="10" ht="28" customHeight="1">
      <c r="A10" s="3" t="inlineStr">
        <is>
          <t>Capex</t>
        </is>
      </c>
      <c r="B10" s="3" t="inlineStr">
        <is>
          <t>ConstructionCost</t>
        </is>
      </c>
      <c r="C10" s="3" t="inlineStr">
        <is>
          <t>Construction cost assumptions</t>
        </is>
      </c>
      <c r="D10" s="3" t="inlineStr">
        <is>
          <t>Base construction cost assumptions (2025 prices) to be refined later.</t>
        </is>
      </c>
      <c r="E10" s="3" t="inlineStr">
        <is>
          <t>text</t>
        </is>
      </c>
      <c r="F10" s="3" t="inlineStr">
        <is>
          <t>Capex module / Cost plan WBS</t>
        </is>
      </c>
      <c r="G10" s="3" t="n"/>
    </row>
    <row r="11" ht="42" customHeight="1">
      <c r="A11" s="3" t="inlineStr">
        <is>
          <t>PublicWorks</t>
        </is>
      </c>
      <c r="B11" s="3" t="inlineStr">
        <is>
          <t>Funding</t>
        </is>
      </c>
      <c r="C11" s="3" t="inlineStr">
        <is>
          <t>Public infrastructure funding assumption</t>
        </is>
      </c>
      <c r="D11" s="3" t="inlineStr">
        <is>
          <t>Assumption about which party funds/co-funds public infrastructure.</t>
        </is>
      </c>
      <c r="E11" s="3" t="inlineStr">
        <is>
          <t>text</t>
        </is>
      </c>
      <c r="F11" s="3" t="inlineStr">
        <is>
          <t>Public works cost allocation / negotiation strategy</t>
        </is>
      </c>
      <c r="G11" s="3" t="n"/>
    </row>
    <row r="12" ht="28" customHeight="1">
      <c r="A12" s="3" t="inlineStr">
        <is>
          <t>Financing</t>
        </is>
      </c>
      <c r="B12" s="3" t="inlineStr">
        <is>
          <t>FinancingTerms</t>
        </is>
      </c>
      <c r="C12" s="3" t="inlineStr">
        <is>
          <t>Financing terms placeholders</t>
        </is>
      </c>
      <c r="D12" s="3" t="inlineStr">
        <is>
          <t>Loan sizing, rate, fees, draw/repay terms; TBD unless explicitly stated.</t>
        </is>
      </c>
      <c r="E12" s="3" t="inlineStr">
        <is>
          <t>text</t>
        </is>
      </c>
      <c r="F12" s="3" t="inlineStr">
        <is>
          <t>Financing module</t>
        </is>
      </c>
      <c r="G12" s="3" t="inlineStr">
        <is>
          <t>Explicitly flagged as data gaps in primary doc</t>
        </is>
      </c>
    </row>
    <row r="13" ht="28" customHeight="1">
      <c r="A13" s="3" t="inlineStr">
        <is>
          <t>Exit</t>
        </is>
      </c>
      <c r="B13" s="3" t="inlineStr">
        <is>
          <t>AffordableHousing</t>
        </is>
      </c>
      <c r="C13" s="3" t="inlineStr">
        <is>
          <t>Affordable/social housing potential</t>
        </is>
      </c>
      <c r="D13" s="3" t="inlineStr">
        <is>
          <t>If stated, records the possibility/limit for affordable units in a concept.</t>
        </is>
      </c>
      <c r="E13" s="3" t="inlineStr">
        <is>
          <t>text</t>
        </is>
      </c>
      <c r="F13" s="3" t="inlineStr">
        <is>
          <t>Revenue mix / policy compliance / risk</t>
        </is>
      </c>
      <c r="G13" s="3" t="n"/>
    </row>
    <row r="14" ht="42" customHeight="1">
      <c r="A14" s="3" t="inlineStr">
        <is>
          <t>RiskMapping</t>
        </is>
      </c>
      <c r="B14" s="3" t="inlineStr">
        <is>
          <t>Environment/Transport/Dependency</t>
        </is>
      </c>
      <c r="C14" s="3" t="inlineStr">
        <is>
          <t>Risk mapping placeholders</t>
        </is>
      </c>
      <c r="D14" s="3" t="inlineStr">
        <is>
          <t>Inputs that map to risk variables (e.g., environmental due diligence, institutional dependency).</t>
        </is>
      </c>
      <c r="E14" s="3" t="inlineStr">
        <is>
          <t>text</t>
        </is>
      </c>
      <c r="F14" s="3" t="inlineStr">
        <is>
          <t>Risk register + Monte Carlo variable mapping</t>
        </is>
      </c>
      <c r="G14" s="3" t="n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12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4"/>
  <cols>
    <col width="10" customWidth="1" min="1" max="1"/>
    <col width="34" customWidth="1" min="2" max="2"/>
    <col width="60" customWidth="1" min="3" max="3"/>
    <col width="12" customWidth="1" min="4" max="4"/>
    <col width="50" customWidth="1" min="5" max="5"/>
  </cols>
  <sheetData>
    <row r="1">
      <c r="A1" s="2" t="inlineStr">
        <is>
          <t>Check_ID</t>
        </is>
      </c>
      <c r="B1" s="2" t="inlineStr">
        <is>
          <t>Check_Name</t>
        </is>
      </c>
      <c r="C1" s="2" t="inlineStr">
        <is>
          <t>What_it_checks</t>
        </is>
      </c>
      <c r="D1" s="2" t="inlineStr">
        <is>
          <t>Result</t>
        </is>
      </c>
      <c r="E1" s="2" t="inlineStr">
        <is>
          <t>Notes</t>
        </is>
      </c>
    </row>
    <row r="2" ht="28" customHeight="1">
      <c r="A2" s="3" t="inlineStr">
        <is>
          <t>CK-001</t>
        </is>
      </c>
      <c r="B2" s="3" t="inlineStr">
        <is>
          <t>Constraints coverage</t>
        </is>
      </c>
      <c r="C2" s="3" t="inlineStr">
        <is>
          <t>All Gate1-A Constraints_Locked rows included in Master_Inputs.</t>
        </is>
      </c>
      <c r="D2" s="3" t="inlineStr">
        <is>
          <t>OK</t>
        </is>
      </c>
      <c r="E2" s="3" t="inlineStr">
        <is>
          <t>Expected 15; included 15.</t>
        </is>
      </c>
    </row>
    <row r="3" ht="28" customHeight="1">
      <c r="A3" s="3" t="inlineStr">
        <is>
          <t>CK-002</t>
        </is>
      </c>
      <c r="B3" s="3" t="inlineStr">
        <is>
          <t>Concept C1 key inputs presence</t>
        </is>
      </c>
      <c r="C3" s="3" t="inlineStr">
        <is>
          <t>Presence of Total GFA + Residential share + Total units + at least one phasing row.</t>
        </is>
      </c>
      <c r="D3" s="3">
        <f>IF(AND(COUNTIFS(Master_Inputs!$E:$E,"C1",Master_Inputs!$D:$D,"Total GFA (overall)")&gt;0,COUNTIFS(Master_Inputs!$E:$E,"C1",Master_Inputs!$D:$D,"Residential share")&gt;0,COUNTIFS(Master_Inputs!$E:$E,"C1",Master_Inputs!$D:$D,"*Total residential units*")&gt;0,COUNTIFS(Master_Inputs!$B:$B,"Schedule",Master_Inputs!$E:$E,"C1")&gt;0),"OK","TBD/Missing")</f>
        <v/>
      </c>
      <c r="E3" s="3" t="inlineStr">
        <is>
          <t>Missing: Total residential units</t>
        </is>
      </c>
    </row>
    <row r="4" ht="28" customHeight="1">
      <c r="A4" s="3" t="inlineStr">
        <is>
          <t>CK-003</t>
        </is>
      </c>
      <c r="B4" s="3" t="inlineStr">
        <is>
          <t>Concept C2 key inputs presence</t>
        </is>
      </c>
      <c r="C4" s="3" t="inlineStr">
        <is>
          <t>Presence of Total GFA + Residential share + Total units + at least one phasing row.</t>
        </is>
      </c>
      <c r="D4" s="3">
        <f>IF(AND(COUNTIFS(Master_Inputs!$E:$E,"C2",Master_Inputs!$D:$D,"Total GFA (overall)")&gt;0,COUNTIFS(Master_Inputs!$E:$E,"C2",Master_Inputs!$D:$D,"Residential share")&gt;0,COUNTIFS(Master_Inputs!$E:$E,"C2",Master_Inputs!$D:$D,"*Total residential units*")&gt;0,COUNTIFS(Master_Inputs!$B:$B,"Schedule",Master_Inputs!$E:$E,"C2")&gt;0),"OK","TBD/Missing")</f>
        <v/>
      </c>
      <c r="E4" s="3" t="inlineStr">
        <is>
          <t>Missing: Total residential units</t>
        </is>
      </c>
    </row>
    <row r="5" ht="28" customHeight="1">
      <c r="A5" s="3" t="inlineStr">
        <is>
          <t>CK-004</t>
        </is>
      </c>
      <c r="B5" s="3" t="inlineStr">
        <is>
          <t>Concept C3 key inputs presence</t>
        </is>
      </c>
      <c r="C5" s="3" t="inlineStr">
        <is>
          <t>Presence of Total GFA + Residential share + Total units + at least one phasing row.</t>
        </is>
      </c>
      <c r="D5" s="3" t="inlineStr">
        <is>
          <t>OK</t>
        </is>
      </c>
      <c r="E5" s="3" t="n"/>
    </row>
    <row r="6">
      <c r="A6" s="3" t="inlineStr">
        <is>
          <t>CK-010</t>
        </is>
      </c>
      <c r="B6" s="3" t="inlineStr">
        <is>
          <t>Source_Ref completeness</t>
        </is>
      </c>
      <c r="C6" s="3" t="inlineStr">
        <is>
          <t>All Master_Inputs rows have non-blank Source_Ref.</t>
        </is>
      </c>
      <c r="D6" s="3" t="inlineStr">
        <is>
          <t>OK</t>
        </is>
      </c>
      <c r="E6" s="3" t="inlineStr">
        <is>
          <t>Blank Source_Ref rows: 0</t>
        </is>
      </c>
    </row>
    <row r="7" ht="28" customHeight="1">
      <c r="A7" s="3" t="inlineStr">
        <is>
          <t>CK-011</t>
        </is>
      </c>
      <c r="B7" s="3" t="inlineStr">
        <is>
          <t>Benchmark rows present</t>
        </is>
      </c>
      <c r="C7" s="3" t="inlineStr">
        <is>
          <t>Presence check for Market Benchmark Parameter_Names appended in MI v1.2</t>
        </is>
      </c>
      <c r="D7" s="3">
        <f>IF(AND(COUNTIF(Master_Inputs!$D:$D,"Residential price index / trend (Piemonte &amp; Torino) – benchmark")&gt;0,COUNTIF(Master_Inputs!$D:$D,"Residential price level (Torino) – benchmark (if available)")&gt;0,COUNTIF(Master_Inputs!$D:$D,"Residential price level (Piemonte) – benchmark (if available)")&gt;0,COUNTIF(Master_Inputs!$D:$D,"OMI residential sales range – D9 (benchmark)")&gt;0,COUNTIF(Master_Inputs!$D:$D,"OMI residential sales range – C8 (benchmark)")&gt;0,COUNTIF(Master_Inputs!$D:$D,"OMI residential sales range – C9 (benchmark)")&gt;0,COUNTIF(Master_Inputs!$D:$D,"OMI residential sales range – C10 (benchmark)")&gt;0,COUNTIF(Master_Inputs!$D:$D,"OMI residential sales range – C17 (benchmark)")&gt;0,COUNTIF(Master_Inputs!$D:$D,"OMI residential sales range – C19 (benchmark)")&gt;0,COUNTIF(Master_Inputs!$D:$D,"OMI residential rent range – D9 (benchmark)")&gt;0,COUNTIF(Master_Inputs!$D:$D,"OMI residential rent range – C8 (benchmark)")&gt;0,COUNTIF(Master_Inputs!$D:$D,"OMI residential rent range – C9 (benchmark)")&gt;0,COUNTIF(Master_Inputs!$D:$D,"OMI residential rent range – C10 (benchmark)")&gt;0,COUNTIF(Master_Inputs!$D:$D,"OMI residential rent range – C17 (benchmark)")&gt;0,COUNTIF(Master_Inputs!$D:$D,"OMI residential rent range – C19 (benchmark)")&gt;0),"OK","Missing")</f>
        <v/>
      </c>
      <c r="E7" s="3" t="n"/>
    </row>
    <row r="8" ht="182" customHeight="1">
      <c r="A8" s="3" t="inlineStr">
        <is>
          <t>CK-012</t>
        </is>
      </c>
      <c r="B8" s="3" t="inlineStr">
        <is>
          <t>Baseline market assumptions have benchmark context (non-invasive)</t>
        </is>
      </c>
      <c r="C8" s="3" t="inlineStr">
        <is>
          <t>Lists baseline market assumption Value_Base alongside benchmark Parameter_Names for manual review (no unit conversion).</t>
        </is>
      </c>
      <c r="D8" s="3">
        <f>IF(AND(COUNTIF(Master_Inputs!$A:$A,"MI-0129")&gt;0,COUNTIF(Master_Inputs!$D:$D,"OMI residential sales range – D9 (benchmark)")&gt;0),"OK","TBD/Missing")</f>
        <v/>
      </c>
      <c r="E8" s="3">
        <f>"MI-0129="&amp;IFERROR(_xludf.XLOOKUP("MI-0129",Master_Inputs!$A:$A,Master_Inputs!$H:$H,""),"")&amp;" | "&amp;"MI-0130="&amp;IFERROR(_xludf.XLOOKUP("MI-0130",Master_Inputs!$A:$A,Master_Inputs!$H:$H,""),"")&amp;" | "&amp;"MI-0131="&amp;IFERROR(_xludf.XLOOKUP("MI-0131",Master_Inputs!$A:$A,Master_Inputs!$H:$H,""),"")&amp;" | "&amp;"MI-0132="&amp;IFERROR(_xludf.XLOOKUP("MI-0132",Master_Inputs!$A:$A,Master_Inputs!$H:$H,""),"")&amp;" | "&amp;"MI-0133="&amp;IFERROR(_xludf.XLOOKUP("MI-0133",Master_Inputs!$A:$A,Master_Inputs!$H:$H,""),"")&amp;_xlfn._LONGTEXT(" || Benchmarks: Residential price index / trend (Piemonte &amp; Torino) – benchmark; Residential price level (Torino) – benchmark (if available); Residential price level (Piemonte) – benchmark (if available); OMI residential sales range – D9 (benchmark); OMI ","residential sales range – C8 (benchmark); OMI residential sales range – C9 (benchmark); OMI residential sales range – C10 (benchmark); OMI residential sales range – C17 (benchmark); OMI residential sales range – C19 (benchmark); OMI residential rent range"," – D9 (benchmark)")</f>
        <v/>
      </c>
    </row>
    <row r="9">
      <c r="A9" t="inlineStr">
        <is>
          <t>CK-HOLD-001</t>
        </is>
      </c>
      <c r="B9" t="inlineStr">
        <is>
          <t>Hold scenario gating switch</t>
        </is>
      </c>
      <c r="C9" t="inlineStr">
        <is>
          <t>If MI-HOLD-0001=0, Scenario B inputs are ignored (baseline sell-out).</t>
        </is>
      </c>
      <c r="D9">
        <f>IF(IFERROR(VLOOKUP("MI-HOLD-0001",Master_Inputs!$A:$H,8,FALSE),0)=0,"OK (baseline ignores hold)","Hold enabled → run CK-HOLD-002")</f>
        <v/>
      </c>
      <c r="E9" t="inlineStr">
        <is>
          <t>Gate4 governance: hold scenario additive; baseline unchanged.</t>
        </is>
      </c>
    </row>
    <row r="10">
      <c r="A10" t="inlineStr">
        <is>
          <t>CK-HOLD-002</t>
        </is>
      </c>
      <c r="B10" t="inlineStr">
        <is>
          <t>Hold scenario required inputs when enabled</t>
        </is>
      </c>
      <c r="C10" t="inlineStr">
        <is>
          <t>If MI-HOLD-0001=1, for each asset class with Hold_Share&gt;0 require core rent/lease-up/occupancy or vacancy/opex/exit inputs.</t>
        </is>
      </c>
      <c r="D10">
        <f>IF(IFERROR(VLOOKUP("MI-HOLD-0001",Master_Inputs!$A:$H,8,FALSE),0)=0,"NA",IF(AND(IF(IFERROR(VLOOKUP("MI-HOLD-0002",Master_Inputs!$A:$H,8,FALSE),0)&gt;0,AND((COUNTIFS(Master_Inputs!$A:$A,"MI-HOLD-0101",Master_Inputs!$H:$H,"&lt;&gt;")&gt;0),(COUNTIFS(Master_Inputs!$A:$A,"MI-HOLD-0102",Master_Inputs!$H:$H,"&lt;&gt;")&gt;0),(COUNTIFS(Master_Inputs!$A:$A,"MI-HOLD-0103",Master_Inputs!$H:$H,"&lt;&gt;")&gt;0),(COUNTIFS(Master_Inputs!$A:$A,"MI-HOLD-0104",Master_Inputs!$H:$H,"&lt;&gt;")&gt;0),(COUNTIFS(Master_Inputs!$A:$A,"MI-HOLD-0106",Master_Inputs!$H:$H,"&lt;&gt;")&gt;0),(COUNTIFS(Master_Inputs!$A:$A,"MI-HOLD-0109",Master_Inputs!$H:$H,"&lt;&gt;")&gt;0),(COUNTIFS(Master_Inputs!$A:$A,"MI-HOLD-0110",Master_Inputs!$H:$H,"&lt;&gt;")&gt;0)),TRUE),IF(IFERROR(VLOOKUP("MI-HOLD-0003",Master_Inputs!$A:$H,8,FALSE),0)&gt;0,AND((COUNTIFS(Master_Inputs!$A:$A,"MI-HOLD-0201",Master_Inputs!$H:$H,"&lt;&gt;")&gt;0),(COUNTIFS(Master_Inputs!$A:$A,"MI-HOLD-0202",Master_Inputs!$H:$H,"&lt;&gt;")&gt;0),(COUNTIFS(Master_Inputs!$A:$A,"MI-HOLD-0203",Master_Inputs!$H:$H,"&lt;&gt;")&gt;0),(COUNTIFS(Master_Inputs!$A:$A,"MI-HOLD-0204",Master_Inputs!$H:$H,"&lt;&gt;")&gt;0),(COUNTIFS(Master_Inputs!$A:$A,"MI-HOLD-0206",Master_Inputs!$H:$H,"&lt;&gt;")&gt;0),(COUNTIFS(Master_Inputs!$A:$A,"MI-HOLD-0209",Master_Inputs!$H:$H,"&lt;&gt;")&gt;0),(COUNTIFS(Master_Inputs!$A:$A,"MI-HOLD-0210",Master_Inputs!$H:$H,"&lt;&gt;")&gt;0)),TRUE),IF(IFERROR(VLOOKUP("MI-HOLD-0004",Master_Inputs!$A:$H,8,FALSE),0)&gt;0,AND((COUNTIFS(Master_Inputs!$A:$A,"MI-HOLD-0301",Master_Inputs!$H:$H,"&lt;&gt;")&gt;0),(COUNTIFS(Master_Inputs!$A:$A,"MI-HOLD-0302",Master_Inputs!$H:$H,"&lt;&gt;")&gt;0),(COUNTIFS(Master_Inputs!$A:$A,"MI-HOLD-0303",Master_Inputs!$H:$H,"&lt;&gt;")&gt;0),(COUNTIFS(Master_Inputs!$A:$A,"MI-HOLD-0304",Master_Inputs!$H:$H,"&lt;&gt;")&gt;0),(COUNTIFS(Master_Inputs!$A:$A,"MI-HOLD-0306",Master_Inputs!$H:$H,"&lt;&gt;")&gt;0),(COUNTIFS(Master_Inputs!$A:$A,"MI-HOLD-0309",Master_Inputs!$H:$H,"&lt;&gt;")&gt;0),(COUNTIFS(Master_Inputs!$A:$A,"MI-HOLD-0310",Master_Inputs!$H:$H,"&lt;&gt;")&gt;0)),TRUE)),"OK","Missing required MI-HOLD inputs"))</f>
        <v/>
      </c>
      <c r="E10" t="inlineStr">
        <is>
          <t>Uses MI-HOLD-01xx/02xx/03xx presence checks.</t>
        </is>
      </c>
    </row>
    <row r="11">
      <c r="A11" t="inlineStr">
        <is>
          <t>CK-HOLD-003</t>
        </is>
      </c>
      <c r="B11" t="inlineStr">
        <is>
          <t>Hold shares bounds</t>
        </is>
      </c>
      <c r="C11" t="inlineStr">
        <is>
          <t>If MI-HOLD-0001=1, check Hold_Share_* are within 0–100.</t>
        </is>
      </c>
      <c r="D11">
        <f>IF(IFERROR(VLOOKUP("MI-HOLD-0001",Master_Inputs!$A:$H,8,FALSE),0)=0,"NA",IF(AND(AND(IFERROR(VLOOKUP("MI-HOLD-0002",Master_Inputs!$A:$H,8,FALSE),0)&gt;=0,IFERROR(VLOOKUP("MI-HOLD-0002",Master_Inputs!$A:$H,8,FALSE),0)&lt;=100),AND(IFERROR(VLOOKUP("MI-HOLD-0003",Master_Inputs!$A:$H,8,FALSE),0)&gt;=0,IFERROR(VLOOKUP("MI-HOLD-0003",Master_Inputs!$A:$H,8,FALSE),0)&lt;=100),AND(IFERROR(VLOOKUP("MI-HOLD-0004",Master_Inputs!$A:$H,8,FALSE),0)&gt;=0,IFERROR(VLOOKUP("MI-HOLD-0004",Master_Inputs!$A:$H,8,FALSE),0)&lt;=100)),"OK","Hold share out of range"))</f>
        <v/>
      </c>
    </row>
    <row r="12">
      <c r="A12" t="inlineStr">
        <is>
          <t>CK-HOLD-004</t>
        </is>
      </c>
      <c r="B12" t="inlineStr">
        <is>
          <t>Vacancy derivation audit</t>
        </is>
      </c>
      <c r="C12" t="inlineStr">
        <is>
          <t>If MI-HOLD-0001=1, vacancy rows should be Evidence_Tier=Derived (vacancy=100-occupancy) unless explicit vacancy is provided.</t>
        </is>
      </c>
      <c r="D12">
        <f>IF(IFERROR(VLOOKUP("MI-HOLD-0001",Master_Inputs!$A:$H,8,FALSE),0)=0,"NA",IF(AND((COUNTIFS(Master_Inputs!$A:$A,"MI-HOLD-0104",Master_Inputs!$N:$N,"Derived")&gt;0),(COUNTIFS(Master_Inputs!$A:$A,"MI-HOLD-0204",Master_Inputs!$N:$N,"Derived")&gt;0),(COUNTIFS(Master_Inputs!$A:$A,"MI-HOLD-0304",Master_Inputs!$N:$N,"Derived")&gt;0)),"OK","Review vacancy provenance"))</f>
        <v/>
      </c>
      <c r="E12" t="inlineStr">
        <is>
          <t>Audit: derived vacancy rows expected in this version.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10"/>
  <sheetViews>
    <sheetView workbookViewId="0">
      <selection activeCell="A1" sqref="A1"/>
    </sheetView>
  </sheetViews>
  <sheetFormatPr baseColWidth="8" defaultRowHeight="14"/>
  <cols>
    <col width="10" customWidth="1" min="1" max="1"/>
    <col width="14" customWidth="1" min="2" max="2"/>
    <col width="18" customWidth="1" min="3" max="3"/>
    <col width="95" customWidth="1" min="4" max="4"/>
  </cols>
  <sheetData>
    <row r="1">
      <c r="A1" s="2" t="inlineStr">
        <is>
          <t>Version</t>
        </is>
      </c>
      <c r="B1" s="2" t="inlineStr">
        <is>
          <t>Date</t>
        </is>
      </c>
      <c r="C1" s="2" t="inlineStr">
        <is>
          <t>Author</t>
        </is>
      </c>
      <c r="D1" s="2" t="inlineStr">
        <is>
          <t>Summary_of_Changes</t>
        </is>
      </c>
    </row>
    <row r="2">
      <c r="A2" s="3" t="inlineStr">
        <is>
          <t>1.0</t>
        </is>
      </c>
      <c r="B2" s="3" t="inlineStr">
        <is>
          <t>2025-12-24</t>
        </is>
      </c>
      <c r="C2" s="3" t="inlineStr">
        <is>
          <t>ChatGPT</t>
        </is>
      </c>
      <c r="D2" s="3" t="inlineStr">
        <is>
          <t>Baseline Master Inputs created from Gate0 governance + frozen Gate1 inputs; TBD where missing.</t>
        </is>
      </c>
    </row>
    <row r="3" ht="42" customHeight="1">
      <c r="A3" s="3" t="inlineStr">
        <is>
          <t>1.2</t>
        </is>
      </c>
      <c r="B3" s="3" t="inlineStr">
        <is>
          <t>2025-12-25</t>
        </is>
      </c>
      <c r="C3" s="3" t="inlineStr">
        <is>
          <t>ChatGPT</t>
        </is>
      </c>
      <c r="D3" s="3" t="inlineStr">
        <is>
          <t>Appended market benchmark evidence rows sourced from OMI and Piemonte/Torino index files; added CrossChecks for benchmark presence and non-invasive baseline-vs-benchmark context; no changes to existing inputs.</t>
        </is>
      </c>
    </row>
    <row r="4">
      <c r="A4" t="inlineStr">
        <is>
          <t>1.3</t>
        </is>
      </c>
      <c r="B4" t="inlineStr">
        <is>
          <t>2025-12-26</t>
        </is>
      </c>
      <c r="C4" t="inlineStr">
        <is>
          <t>ChatGPT</t>
        </is>
      </c>
      <c r="D4" t="inlineStr">
        <is>
          <t>Gate4 QC numeric normalization + source-traceable patch (removed remaining TBD in Gate4-critical rows; converted narrative/ranges; normalized numeric types).</t>
        </is>
      </c>
    </row>
    <row r="5">
      <c r="A5" t="inlineStr">
        <is>
          <t>v1.3.1</t>
        </is>
      </c>
      <c r="B5" t="inlineStr">
        <is>
          <t>2025-12-26</t>
        </is>
      </c>
      <c r="C5" t="inlineStr">
        <is>
          <t>ChatGPT</t>
        </is>
      </c>
      <c r="D5" t="inlineStr">
        <is>
          <t>Gate4 readiness hotfix: numeric market/cost inputs + financing switch normalization</t>
        </is>
      </c>
    </row>
    <row r="6">
      <c r="A6" t="inlineStr">
        <is>
          <t>v1.3.2</t>
        </is>
      </c>
      <c r="B6" t="inlineStr">
        <is>
          <t>2025-12-26</t>
        </is>
      </c>
      <c r="C6" t="inlineStr">
        <is>
          <t>ChatGPT</t>
        </is>
      </c>
      <c r="D6" t="inlineStr">
        <is>
          <t>Governance: set MI-0162=No for unlevered Gate4 baseline</t>
        </is>
      </c>
    </row>
    <row r="7">
      <c r="A7" t="inlineStr">
        <is>
          <t>v1.4.0</t>
        </is>
      </c>
      <c r="B7" t="inlineStr">
        <is>
          <t>2025-12-27</t>
        </is>
      </c>
      <c r="C7" t="inlineStr">
        <is>
          <t>ChatGPT</t>
        </is>
      </c>
      <c r="D7" t="inlineStr">
        <is>
          <t>Added Scenario B (Hold) MI-HOLD-* inputs from Assumptions Pack SPINA3_Hold_Operations_AssumptionsPack_ScenarioB_v1.0_20251227.xlsx. Baseline v1.3.2 unchanged; Hold scenario gated by MI-HOLD-0001 (default 0). Boundary: Gate0_DeliveryDirectory_Versioning_AnalysisBoundary_PreTax_SPINA3.docx (Scenario B additive; does not alter baseline).</t>
        </is>
      </c>
    </row>
    <row r="8">
      <c r="A8" t="inlineStr">
        <is>
          <t>v1.4.1</t>
        </is>
      </c>
      <c r="B8" t="inlineStr">
        <is>
          <t>2025-12-27</t>
        </is>
      </c>
      <c r="C8" t="inlineStr">
        <is>
          <t>ChatGPT</t>
        </is>
      </c>
      <c r="D8" t="inlineStr">
        <is>
          <t>Hotfix: corrected MI-HOLD-0103/0203/0303 to stabilized occupancy (%), MI-HOLD-0104/0204/0304 to vacancy (%); added per-asset stabilization months MI-HOLD-0121/0221/0321. No baseline changes.</t>
        </is>
      </c>
    </row>
    <row r="9">
      <c r="A9" t="inlineStr">
        <is>
          <t>v1.4.2</t>
        </is>
      </c>
      <c r="B9" t="inlineStr">
        <is>
          <t>2025-12-27</t>
        </is>
      </c>
      <c r="C9" t="inlineStr">
        <is>
          <t>ChatGPT</t>
        </is>
      </c>
      <c r="D9" t="inlineStr">
        <is>
          <t>C2 SSOT closure: MI-0040/0041/0042 GFA aligned to MI-0039 total and MI-0043/0044/0045 shares (40/40/20); cross-checked vs ProgramPhasing v1.1.2 and CostPlan v1.2.1.</t>
        </is>
      </c>
    </row>
    <row r="10">
      <c r="A10" t="inlineStr">
        <is>
          <t>v1.4.2.1</t>
        </is>
      </c>
      <c r="B10" t="inlineStr">
        <is>
          <t>2025-12-27</t>
        </is>
      </c>
      <c r="C10" t="inlineStr">
        <is>
          <t>ChatGPT</t>
        </is>
      </c>
      <c r="D10" t="inlineStr">
        <is>
          <t>Traceability hotfix: removed literal ellipses in MI-0040/0041/0042 Notes &amp; Source_Ref; added explicit MI-0043/MI-0044/MI-0045 references and patch tag.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2025-12-24T19:53:58Z</dcterms:created>
  <dcterms:modified xmlns:dcterms="http://purl.org/dc/terms/" xmlns:xsi="http://www.w3.org/2001/XMLSchema-instance" xsi:type="dcterms:W3CDTF">2025-12-27T15:19:23Z</dcterms:modified>
  <cp:lastModifiedBy>Hugo Tian LookX</cp:lastModifiedBy>
</cp:coreProperties>
</file>